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mmabr.sharepoint.com/sites/ProgramasProjetos/Documentos Compartilhados/ARPA/Financeiro_Execução_Contrapartida/Contrapartida/"/>
    </mc:Choice>
  </mc:AlternateContent>
  <xr:revisionPtr revIDLastSave="0" documentId="8_{E639D76F-7AAD-4FF4-A6B0-819CBF050911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Instruções" sheetId="1" r:id="rId1"/>
    <sheet name="Contrapartida_AM" sheetId="3" r:id="rId2"/>
    <sheet name="Contrapartida_2018" sheetId="10" state="hidden" r:id="rId3"/>
    <sheet name="Plan1" sheetId="11" state="hidden" r:id="rId4"/>
  </sheets>
  <definedNames>
    <definedName name="__xlnm__FilterDatabase" localSheetId="2">Contrapartida_2018!$A$3:$I$3</definedName>
    <definedName name="__xlnm__FilterDatabase" localSheetId="1">Contrapartida_AM!$A$4:$I$4</definedName>
    <definedName name="__xlnm__FilterDatabase_0" localSheetId="2">Contrapartida_2018!$A$3:$I$3</definedName>
    <definedName name="__xlnm__FilterDatabase_0" localSheetId="1">Contrapartida_AM!$A$4:$I$4</definedName>
    <definedName name="__xlnm__FilterDatabase_0_0" localSheetId="2">Contrapartida_2018!$A$3:$I$3</definedName>
    <definedName name="__xlnm__FilterDatabase_0_0" localSheetId="1">Contrapartida_AM!$A$4:$I$4</definedName>
    <definedName name="_FilterDatabase_0" localSheetId="2">Contrapartida_2018!$A$3:$I$3</definedName>
    <definedName name="_FilterDatabase_0" localSheetId="1">Contrapartida_AM!$A$4:$I$4</definedName>
    <definedName name="_FilterDatabase_0_0" localSheetId="2">Contrapartida_2018!$A$3:$I$3</definedName>
    <definedName name="_FilterDatabase_0_0" localSheetId="1">Contrapartida_AM!$A$4:$I$4</definedName>
    <definedName name="_FilterDatabase_0_0_0" localSheetId="2">Contrapartida_2018!$A$3:$I$3</definedName>
    <definedName name="_FilterDatabase_0_0_0" localSheetId="1">Contrapartida_AM!$A$4:$I$4</definedName>
    <definedName name="_xlnm._FilterDatabase" localSheetId="2" hidden="1">Contrapartida_2018!$A$3:$L$3</definedName>
    <definedName name="_xlnm._FilterDatabase" localSheetId="1" hidden="1">Contrapartida_AM!$A$4:$AG$64</definedName>
    <definedName name="FonteRecurso">Plan1!$A$7:$A$14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3" l="1"/>
  <c r="L62" i="3"/>
  <c r="L52" i="3"/>
  <c r="L48" i="3"/>
  <c r="L44" i="3"/>
  <c r="L39" i="3"/>
  <c r="L34" i="3"/>
  <c r="L30" i="3"/>
  <c r="L23" i="3"/>
  <c r="L19" i="3"/>
  <c r="L15" i="3"/>
  <c r="L12" i="3"/>
  <c r="L7" i="3"/>
  <c r="J21" i="3" l="1"/>
  <c r="J61" i="3" l="1"/>
  <c r="J58" i="3"/>
  <c r="J55" i="3"/>
  <c r="J53" i="3"/>
  <c r="J50" i="3"/>
  <c r="J46" i="3"/>
  <c r="J43" i="3"/>
  <c r="J40" i="3"/>
  <c r="J37" i="3"/>
  <c r="J32" i="3"/>
  <c r="J28" i="3"/>
  <c r="J25" i="3"/>
  <c r="J17" i="3"/>
  <c r="J14" i="3"/>
  <c r="J11" i="3"/>
  <c r="J8" i="3"/>
  <c r="J5" i="3"/>
  <c r="H63" i="3" l="1"/>
  <c r="L63" i="3" s="1"/>
  <c r="H59" i="3"/>
  <c r="L59" i="3" s="1"/>
  <c r="H56" i="3"/>
  <c r="L56" i="3" s="1"/>
  <c r="H54" i="3"/>
  <c r="L54" i="3" s="1"/>
  <c r="H51" i="3"/>
  <c r="L51" i="3" s="1"/>
  <c r="H47" i="3"/>
  <c r="L47" i="3" s="1"/>
  <c r="H45" i="3"/>
  <c r="L45" i="3" s="1"/>
  <c r="H41" i="3"/>
  <c r="L41" i="3" s="1"/>
  <c r="H38" i="3"/>
  <c r="L38" i="3" s="1"/>
  <c r="H33" i="3"/>
  <c r="L33" i="3" s="1"/>
  <c r="H29" i="3"/>
  <c r="L29" i="3" s="1"/>
  <c r="H27" i="3"/>
  <c r="L27" i="3" s="1"/>
  <c r="H22" i="3"/>
  <c r="L22" i="3" s="1"/>
  <c r="H18" i="3"/>
  <c r="L18" i="3" s="1"/>
  <c r="H16" i="3"/>
  <c r="L16" i="3" s="1"/>
  <c r="H13" i="3"/>
  <c r="L13" i="3" s="1"/>
  <c r="H9" i="3"/>
  <c r="L9" i="3" s="1"/>
  <c r="H6" i="3"/>
  <c r="L6" i="3" l="1"/>
  <c r="H66" i="3"/>
  <c r="I66" i="3"/>
  <c r="J66" i="3"/>
  <c r="J122" i="10"/>
  <c r="I122" i="10"/>
  <c r="H122" i="10"/>
  <c r="L120" i="10"/>
  <c r="K120" i="10"/>
  <c r="L119" i="10"/>
  <c r="K119" i="10"/>
  <c r="L118" i="10"/>
  <c r="K118" i="10"/>
  <c r="L117" i="10"/>
  <c r="K117" i="10"/>
  <c r="L116" i="10"/>
  <c r="K116" i="10"/>
  <c r="L115" i="10"/>
  <c r="K115" i="10"/>
  <c r="L114" i="10"/>
  <c r="K114" i="10"/>
  <c r="L113" i="10"/>
  <c r="K113" i="10"/>
  <c r="L112" i="10"/>
  <c r="K112" i="10"/>
  <c r="L111" i="10"/>
  <c r="K111" i="10"/>
  <c r="L110" i="10"/>
  <c r="K110" i="10"/>
  <c r="L109" i="10"/>
  <c r="K109" i="10"/>
  <c r="L108" i="10"/>
  <c r="K108" i="10"/>
  <c r="L107" i="10"/>
  <c r="K107" i="10"/>
  <c r="L106" i="10"/>
  <c r="K106" i="10"/>
  <c r="L105" i="10"/>
  <c r="K105" i="10"/>
  <c r="L104" i="10"/>
  <c r="K104" i="10"/>
  <c r="L103" i="10"/>
  <c r="K103" i="10"/>
  <c r="L102" i="10"/>
  <c r="K102" i="10"/>
  <c r="L101" i="10"/>
  <c r="K101" i="10"/>
  <c r="L100" i="10"/>
  <c r="K100" i="10"/>
  <c r="L99" i="10"/>
  <c r="K99" i="10"/>
  <c r="L98" i="10"/>
  <c r="K98" i="10"/>
  <c r="L97" i="10"/>
  <c r="K97" i="10"/>
  <c r="L96" i="10"/>
  <c r="K96" i="10"/>
  <c r="L95" i="10"/>
  <c r="K95" i="10"/>
  <c r="L94" i="10"/>
  <c r="K94" i="10"/>
  <c r="L93" i="10"/>
  <c r="K93" i="10"/>
  <c r="L92" i="10"/>
  <c r="K92" i="10"/>
  <c r="L91" i="10"/>
  <c r="K91" i="10"/>
  <c r="L90" i="10"/>
  <c r="K90" i="10"/>
  <c r="L89" i="10"/>
  <c r="K89" i="10"/>
  <c r="L88" i="10"/>
  <c r="K88" i="10"/>
  <c r="L87" i="10"/>
  <c r="K87" i="10"/>
  <c r="L86" i="10"/>
  <c r="K86" i="10"/>
  <c r="L85" i="10"/>
  <c r="K85" i="10"/>
  <c r="L84" i="10"/>
  <c r="K84" i="10"/>
  <c r="L83" i="10"/>
  <c r="K83" i="10"/>
  <c r="L82" i="10"/>
  <c r="K82" i="10"/>
  <c r="L81" i="10"/>
  <c r="K81" i="10"/>
  <c r="L80" i="10"/>
  <c r="K80" i="10"/>
  <c r="L79" i="10"/>
  <c r="K79" i="10"/>
  <c r="L78" i="10"/>
  <c r="K78" i="10"/>
  <c r="L77" i="10"/>
  <c r="K77" i="10"/>
  <c r="L76" i="10"/>
  <c r="K76" i="10"/>
  <c r="L75" i="10"/>
  <c r="K75" i="10"/>
  <c r="L74" i="10"/>
  <c r="K74" i="10"/>
  <c r="L73" i="10"/>
  <c r="K73" i="10"/>
  <c r="L72" i="10"/>
  <c r="K72" i="10"/>
  <c r="L71" i="10"/>
  <c r="K71" i="10"/>
  <c r="L70" i="10"/>
  <c r="K70" i="10"/>
  <c r="L69" i="10"/>
  <c r="K69" i="10"/>
  <c r="L68" i="10"/>
  <c r="K68" i="10"/>
  <c r="L67" i="10"/>
  <c r="K67" i="10"/>
  <c r="L66" i="10"/>
  <c r="K66" i="10"/>
  <c r="L65" i="10"/>
  <c r="K65" i="10"/>
  <c r="L64" i="10"/>
  <c r="K64" i="10"/>
  <c r="L63" i="10"/>
  <c r="K63" i="10"/>
  <c r="L62" i="10"/>
  <c r="K62" i="10"/>
  <c r="L61" i="10"/>
  <c r="K61" i="10"/>
  <c r="L60" i="10"/>
  <c r="K60" i="10"/>
  <c r="L59" i="10"/>
  <c r="K59" i="10"/>
  <c r="L58" i="10"/>
  <c r="K58" i="10"/>
  <c r="L57" i="10"/>
  <c r="K57" i="10"/>
  <c r="L56" i="10"/>
  <c r="K56" i="10"/>
  <c r="L55" i="10"/>
  <c r="K55" i="10"/>
  <c r="L54" i="10"/>
  <c r="K54" i="10"/>
  <c r="L53" i="10"/>
  <c r="K53" i="10"/>
  <c r="L52" i="10"/>
  <c r="K52" i="10"/>
  <c r="L51" i="10"/>
  <c r="K51" i="10"/>
  <c r="L50" i="10"/>
  <c r="K50" i="10"/>
  <c r="L49" i="10"/>
  <c r="K49" i="10"/>
  <c r="L48" i="10"/>
  <c r="K48" i="10"/>
  <c r="L47" i="10"/>
  <c r="K47" i="10"/>
  <c r="L46" i="10"/>
  <c r="K46" i="10"/>
  <c r="L45" i="10"/>
  <c r="K45" i="10"/>
  <c r="L44" i="10"/>
  <c r="K44" i="10"/>
  <c r="L43" i="10"/>
  <c r="K43" i="10"/>
  <c r="L42" i="10"/>
  <c r="K42" i="10"/>
  <c r="L41" i="10"/>
  <c r="K41" i="10"/>
  <c r="L40" i="10"/>
  <c r="K40" i="10"/>
  <c r="L39" i="10"/>
  <c r="K39" i="10"/>
  <c r="L38" i="10"/>
  <c r="K38" i="10"/>
  <c r="L37" i="10"/>
  <c r="K37" i="10"/>
  <c r="L36" i="10"/>
  <c r="K36" i="10"/>
  <c r="L35" i="10"/>
  <c r="K35" i="10"/>
  <c r="L34" i="10"/>
  <c r="K34" i="10"/>
  <c r="L33" i="10"/>
  <c r="K33" i="10"/>
  <c r="L32" i="10"/>
  <c r="K32" i="10"/>
  <c r="L31" i="10"/>
  <c r="K31" i="10"/>
  <c r="L30" i="10"/>
  <c r="K30" i="10"/>
  <c r="L29" i="10"/>
  <c r="K29" i="10"/>
  <c r="L28" i="10"/>
  <c r="K28" i="10"/>
  <c r="L27" i="10"/>
  <c r="K27" i="10"/>
  <c r="L26" i="10"/>
  <c r="K26" i="10"/>
  <c r="L25" i="10"/>
  <c r="K25" i="10"/>
  <c r="L24" i="10"/>
  <c r="K24" i="10"/>
  <c r="L23" i="10"/>
  <c r="K23" i="10"/>
  <c r="L22" i="10"/>
  <c r="K22" i="10"/>
  <c r="L21" i="10"/>
  <c r="K21" i="10"/>
  <c r="L20" i="10"/>
  <c r="K20" i="10"/>
  <c r="L19" i="10"/>
  <c r="K19" i="10"/>
  <c r="L18" i="10"/>
  <c r="K18" i="10"/>
  <c r="L17" i="10"/>
  <c r="K17" i="10"/>
  <c r="L16" i="10"/>
  <c r="K16" i="10"/>
  <c r="L15" i="10"/>
  <c r="K15" i="10"/>
  <c r="L14" i="10"/>
  <c r="K14" i="10"/>
  <c r="L13" i="10"/>
  <c r="K13" i="10"/>
  <c r="L12" i="10"/>
  <c r="K12" i="10"/>
  <c r="L11" i="10"/>
  <c r="K11" i="10"/>
  <c r="L10" i="10"/>
  <c r="K10" i="10"/>
  <c r="L9" i="10"/>
  <c r="K9" i="10"/>
  <c r="L8" i="10"/>
  <c r="K8" i="10"/>
  <c r="L7" i="10"/>
  <c r="K7" i="10"/>
  <c r="L6" i="10"/>
  <c r="K6" i="10"/>
  <c r="L5" i="10"/>
  <c r="K5" i="10"/>
  <c r="L4" i="10"/>
  <c r="K4" i="10"/>
  <c r="L64" i="3"/>
  <c r="K64" i="3"/>
  <c r="L61" i="3"/>
  <c r="K61" i="3"/>
  <c r="L60" i="3"/>
  <c r="K60" i="3"/>
  <c r="L58" i="3"/>
  <c r="K58" i="3"/>
  <c r="L57" i="3"/>
  <c r="L55" i="3"/>
  <c r="K55" i="3"/>
  <c r="L53" i="3"/>
  <c r="K53" i="3"/>
  <c r="L50" i="3"/>
  <c r="K50" i="3"/>
  <c r="L49" i="3"/>
  <c r="L46" i="3"/>
  <c r="K46" i="3"/>
  <c r="L43" i="3"/>
  <c r="K43" i="3"/>
  <c r="L42" i="3"/>
  <c r="L40" i="3"/>
  <c r="K40" i="3"/>
  <c r="L37" i="3"/>
  <c r="K37" i="3"/>
  <c r="L36" i="3"/>
  <c r="K36" i="3"/>
  <c r="L35" i="3"/>
  <c r="K35" i="3"/>
  <c r="L32" i="3"/>
  <c r="K32" i="3"/>
  <c r="L31" i="3"/>
  <c r="L28" i="3"/>
  <c r="K28" i="3"/>
  <c r="L25" i="3"/>
  <c r="K25" i="3"/>
  <c r="L24" i="3"/>
  <c r="L21" i="3"/>
  <c r="K21" i="3"/>
  <c r="L20" i="3"/>
  <c r="L17" i="3"/>
  <c r="K17" i="3"/>
  <c r="L14" i="3"/>
  <c r="K14" i="3"/>
  <c r="L11" i="3"/>
  <c r="K11" i="3"/>
  <c r="L10" i="3"/>
  <c r="L8" i="3"/>
  <c r="K8" i="3"/>
  <c r="L5" i="3"/>
  <c r="K5" i="3"/>
  <c r="L122" i="10" l="1"/>
  <c r="K122" i="10"/>
  <c r="L66" i="3"/>
  <c r="K66" i="3"/>
</calcChain>
</file>

<file path=xl/sharedStrings.xml><?xml version="1.0" encoding="utf-8"?>
<sst xmlns="http://schemas.openxmlformats.org/spreadsheetml/2006/main" count="447" uniqueCount="177">
  <si>
    <t>Atenção, antes de inserir os dados de contrapartida, leia as instruções abaixo!</t>
  </si>
  <si>
    <r>
      <rPr>
        <b/>
        <sz val="12"/>
        <color rgb="FF3A3838"/>
        <rFont val="Calibri"/>
      </rPr>
      <t xml:space="preserve">1 - </t>
    </r>
    <r>
      <rPr>
        <sz val="12"/>
        <color rgb="FF3A3838"/>
        <rFont val="Calibri"/>
      </rPr>
      <t xml:space="preserve">Após selecionar aba correspondente ao OG, detalhar no campo cinza a metodologia de obtenção de dados conforme instruções
</t>
    </r>
    <r>
      <rPr>
        <b/>
        <sz val="12"/>
        <color rgb="FF3A3838"/>
        <rFont val="Calibri"/>
      </rPr>
      <t>2 -</t>
    </r>
    <r>
      <rPr>
        <sz val="12"/>
        <color rgb="FF3A3838"/>
        <rFont val="Calibri"/>
      </rPr>
      <t xml:space="preserve"> Preencher os dados sobre funcionários
</t>
    </r>
    <r>
      <rPr>
        <b/>
        <sz val="12"/>
        <color rgb="FF3A3838"/>
        <rFont val="Calibri"/>
      </rPr>
      <t xml:space="preserve">3 - </t>
    </r>
    <r>
      <rPr>
        <sz val="12"/>
        <color rgb="FF3A3838"/>
        <rFont val="Calibri"/>
      </rPr>
      <t xml:space="preserve">Preencher os dados sobre receitas:
</t>
    </r>
    <r>
      <rPr>
        <b/>
        <sz val="12"/>
        <color rgb="FF3A3838"/>
        <rFont val="Calibri"/>
      </rPr>
      <t xml:space="preserve">    a)</t>
    </r>
    <r>
      <rPr>
        <sz val="12"/>
        <color rgb="FF3A3838"/>
        <rFont val="Calibri"/>
      </rPr>
      <t xml:space="preserve"> Selecionar a fonte de recursos
</t>
    </r>
    <r>
      <rPr>
        <b/>
        <sz val="12"/>
        <color rgb="FF3A3838"/>
        <rFont val="Calibri"/>
      </rPr>
      <t xml:space="preserve">    b)</t>
    </r>
    <r>
      <rPr>
        <sz val="12"/>
        <color rgb="FF3A3838"/>
        <rFont val="Calibri"/>
      </rPr>
      <t xml:space="preserve"> Caso não haja a fonte, selecione "outros" e especifique na coluna à direita
</t>
    </r>
    <r>
      <rPr>
        <b/>
        <sz val="12"/>
        <color rgb="FF3A3838"/>
        <rFont val="Calibri"/>
      </rPr>
      <t xml:space="preserve">    c)</t>
    </r>
    <r>
      <rPr>
        <sz val="12"/>
        <color rgb="FF3A3838"/>
        <rFont val="Calibri"/>
      </rPr>
      <t xml:space="preserve"> Adicione os recursos de manutenção e de investimento (verificar ao lado os recursos considerados de manutenção e de investimento)
</t>
    </r>
    <r>
      <rPr>
        <b/>
        <sz val="12"/>
        <color rgb="FF3A3838"/>
        <rFont val="Calibri"/>
      </rPr>
      <t xml:space="preserve">    d)</t>
    </r>
    <r>
      <rPr>
        <sz val="12"/>
        <color rgb="FF3A3838"/>
        <rFont val="Calibri"/>
      </rPr>
      <t xml:space="preserve"> Adicionar salários para cada UC
</t>
    </r>
    <r>
      <rPr>
        <b/>
        <sz val="12"/>
        <color rgb="FF3A3838"/>
        <rFont val="Calibri"/>
      </rPr>
      <t xml:space="preserve">4 - </t>
    </r>
    <r>
      <rPr>
        <sz val="12"/>
        <color rgb="FF3A3838"/>
        <rFont val="Calibri"/>
      </rPr>
      <t xml:space="preserve">Caso haja outras fontes de recursos para uma mesma UC, adicionar outras linhas para essas UCs e inserir as respectivas fontes e valores
</t>
    </r>
    <r>
      <rPr>
        <b/>
        <sz val="12"/>
        <color rgb="FF3A3838"/>
        <rFont val="Calibri"/>
      </rPr>
      <t>5 -</t>
    </r>
    <r>
      <rPr>
        <sz val="12"/>
        <color rgb="FF3A3838"/>
        <rFont val="Calibri"/>
      </rPr>
      <t xml:space="preserve"> Os "totais" são </t>
    </r>
    <r>
      <rPr>
        <b/>
        <sz val="12"/>
        <color rgb="FF3A3838"/>
        <rFont val="Calibri"/>
      </rPr>
      <t>preenchidos automaticamente</t>
    </r>
  </si>
  <si>
    <t>O que considerar como recursos de Manutenção? Custos relacionados a:</t>
  </si>
  <si>
    <t>O que considerar como recursos de Investimento?
Custos relacionados a:</t>
  </si>
  <si>
    <t>Quais serão as fontes de recursos consideradas?</t>
  </si>
  <si>
    <t>- Revisão do Plano de Manejo
- Atividades p/ formação de conselho
- Implementação de sinalização
Material de consumo e alimentação
- Manutenção de equipamentos
- Atividades de Proteção
- Manutenção de instalações
- Diárias e passagens relacionadas a custos de manutenção
- Contratos e consultorias relacionados à manutenção
- Outras atividades de manuntenção relacionadas aos objetivos de conservação e proteção da UC</t>
  </si>
  <si>
    <t>- Elaboração do Plano de Manejo
- Atividades p/ funcionamento de conselho formado
- Atividades de apoio para Termos de Compromisso ou CCDRU
- Aquisição de sinalização
- Demarcações estratégicas
- Atividades de regularização fundiária
- Elaboração de Plano de Proteção
- Obras
- Aquisição de equipamentos
- Pesquisa e Monitoramento socioambiental ou da biodiversidade
- Capacitações e requalificações
- Diárias e passagens relacionadas a custos de investimento
- Contratos e consultorias relacionados a investimento
- Outras atividades de investimento relacionadas aos objetivos de conservação e proteção da UC</t>
  </si>
  <si>
    <r>
      <rPr>
        <sz val="10"/>
        <color rgb="FF3A3838"/>
        <rFont val="Calibri"/>
      </rPr>
      <t>"</t>
    </r>
    <r>
      <rPr>
        <i/>
        <sz val="10"/>
        <color rgb="FF3A3838"/>
        <rFont val="Calibri"/>
      </rPr>
      <t xml:space="preserve">Cada OG deverá reportar o montante de recursos financeiros não-salariais aportados nas UCs apoiadas, para financiamento de ações relacionadas aos objetivos de conservação e proteção da UC, os quais sejam complementares às doações do ARPA, ou seja, não ligados aos recursos provenientes do Fundo de Transição ou de seus doadores, tais como o orçamento, a compensação ambiental, as receitas próprias, o pagamento por serviços ambientais, a conversão de multas, o ICMS-Ecológico, o mecanismo REDD+ (Redução das Emissões por Desmatamento e Degradação Florestal) e similares, entre outras fontes. O valor médio do período de análise que deverá ser aportado anualmente para cada OG deverá ser condizente com a trajetória de crescimento percentual constante que chega a 100% dos custos em 2039, e será estabelecido pela modelagem financeira mais atual e sendo constantemente atualizado no site do Programa ARPA e publicado no momento de solicitação dos relatórios de contrapartida, via e-mail. </t>
    </r>
    <r>
      <rPr>
        <sz val="10"/>
        <color rgb="FF3A3838"/>
        <rFont val="Calibri"/>
      </rPr>
      <t xml:space="preserve">" </t>
    </r>
    <r>
      <rPr>
        <b/>
        <sz val="10"/>
        <color rgb="FF3A3838"/>
        <rFont val="Calibri"/>
      </rPr>
      <t>(Fonte: Manual Operacional do Programa ARPA)</t>
    </r>
  </si>
  <si>
    <r>
      <rPr>
        <b/>
        <sz val="10"/>
        <color rgb="FF3A3838"/>
        <rFont val="Calibri"/>
      </rPr>
      <t>Atenção</t>
    </r>
    <r>
      <rPr>
        <sz val="10"/>
        <color rgb="FF3A3838"/>
        <rFont val="Calibri"/>
      </rPr>
      <t xml:space="preserve">: Considerar valores investidos em ações relacionadas aos objetivos de conservação e proteção da UC, sejam elas </t>
    </r>
    <r>
      <rPr>
        <b/>
        <sz val="10"/>
        <color rgb="FF3A3838"/>
        <rFont val="Calibri"/>
      </rPr>
      <t xml:space="preserve">ligadas ou não </t>
    </r>
    <r>
      <rPr>
        <sz val="10"/>
        <color rgb="FF3A3838"/>
        <rFont val="Calibri"/>
      </rPr>
      <t>aos marcos refrenciais do Programa ARPA.</t>
    </r>
  </si>
  <si>
    <t>Dados UC</t>
  </si>
  <si>
    <t>Funcionários</t>
  </si>
  <si>
    <t>Receitas</t>
  </si>
  <si>
    <t>Totais</t>
  </si>
  <si>
    <t>ID CNUC</t>
  </si>
  <si>
    <t>UC</t>
  </si>
  <si>
    <t>OG</t>
  </si>
  <si>
    <t>Nº de funcionarios lotados</t>
  </si>
  <si>
    <t>Nº de funcionarios em exercicio</t>
  </si>
  <si>
    <t xml:space="preserve">Fonte de Recurso </t>
  </si>
  <si>
    <t>Especificar. Se outra fonte de recurso, qual?</t>
  </si>
  <si>
    <t>Recursos de Manutenção da UC</t>
  </si>
  <si>
    <t>Recursos de Investimento da UC</t>
  </si>
  <si>
    <t>Salários (custos diretos e indiretos)</t>
  </si>
  <si>
    <t>Com salário</t>
  </si>
  <si>
    <t>Total não salarial</t>
  </si>
  <si>
    <t>PE Chandless</t>
  </si>
  <si>
    <t>AC</t>
  </si>
  <si>
    <t>TOTAL</t>
  </si>
  <si>
    <r>
      <rPr>
        <b/>
        <sz val="10"/>
        <color rgb="FF000000"/>
        <rFont val="Arial"/>
      </rPr>
      <t xml:space="preserve">Detalhamento da metodoligia para cálculo de contrapartida
</t>
    </r>
    <r>
      <rPr>
        <sz val="10"/>
        <color rgb="FF000000"/>
        <rFont val="Arial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</si>
  <si>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Salários dos gestores e colaboradores pagos com recursos do orçamento estadual; Acompanhamento de Termos de Fomento com Organizações da Sociedade Civil para implementação de projetos com recursos de Emendas Parlamentares; Acompanhamento e execução de projetos com recursos provenientes de Compensação Ambiental; Acompanhamento e execução de projetos com recursos de outras fontes.</t>
  </si>
  <si>
    <t>RDS Amanã</t>
  </si>
  <si>
    <t>AM</t>
  </si>
  <si>
    <t>Orçamento do OG/Estado</t>
  </si>
  <si>
    <t>outras fontes</t>
  </si>
  <si>
    <t>Compensação</t>
  </si>
  <si>
    <t>RDS do Aripuanã/Mosaico Apuí</t>
  </si>
  <si>
    <t>RDS Bararati/ Mosaico Apuí</t>
  </si>
  <si>
    <t>Banco de Desenvolvimento Alemão (Kreditanstalt für Wiederaufbau) - KfW -PROFLORAM</t>
  </si>
  <si>
    <t>RDS Cujubim</t>
  </si>
  <si>
    <t>RDS Mamirauá</t>
  </si>
  <si>
    <t>RDS Piagaçú-Purus</t>
  </si>
  <si>
    <t>Termo de Fomento nº 001/2019 - Emenda Parlamentar</t>
  </si>
  <si>
    <t>RDS Rio Amapá</t>
  </si>
  <si>
    <t>RDS Uacari</t>
  </si>
  <si>
    <t>RDS Uatumã</t>
  </si>
  <si>
    <t>Manaus Transmissora de Energia S/A / TCCA nº. 002/2015, de 07/04/2015</t>
  </si>
  <si>
    <t>RESEX Catuá-Ipixuna</t>
  </si>
  <si>
    <t>RESEX do Guariba/Mosaico Apuí</t>
  </si>
  <si>
    <t>PE Guariba/Mosaico Apuí</t>
  </si>
  <si>
    <t>PE Rio Negro Setor Sul/Gestao integrada com RDS Puranga Conquista</t>
  </si>
  <si>
    <t>PE Rio Negro Setor Norte</t>
  </si>
  <si>
    <t>PE do Sucunduri/Mosaico Apuí</t>
  </si>
  <si>
    <t>Companhia Hidrelétrica Teles Pires - CHTP / TCCA nº. 001/2015, de 05/03/2015</t>
  </si>
  <si>
    <t>RESEX Rio Gregório</t>
  </si>
  <si>
    <t>RDS do Juma</t>
  </si>
  <si>
    <t>RDS Rio Negro</t>
  </si>
  <si>
    <t>RDS Igapó-Açu</t>
  </si>
  <si>
    <t>RESEX Canutama</t>
  </si>
  <si>
    <t>RDS do Matupiri/Gestão integrada com PE Matupiri</t>
  </si>
  <si>
    <t>PE do Matupiri/Gestão integrada com RDS do Matupiri</t>
  </si>
  <si>
    <t>RDS Matupiri</t>
  </si>
  <si>
    <t>RDS do Rio Madeira</t>
  </si>
  <si>
    <t>RDS Puranga Conquista/Gestão integrada com PE Rio Negro Setor Sul</t>
  </si>
  <si>
    <t>RDS do Iratapuru</t>
  </si>
  <si>
    <t>AP</t>
  </si>
  <si>
    <t>ESEC da Terra do Meio</t>
  </si>
  <si>
    <t>ICMBio</t>
  </si>
  <si>
    <t>PARNA de Anavilhanas</t>
  </si>
  <si>
    <t>ESEC Jutaí Solimões</t>
  </si>
  <si>
    <t>ESEC de Maracá</t>
  </si>
  <si>
    <t>ESEC de Maracá-Jipioca</t>
  </si>
  <si>
    <t>ESEC de Niquiá</t>
  </si>
  <si>
    <t>ESEC do Jari</t>
  </si>
  <si>
    <t>ESEC Rio Acre</t>
  </si>
  <si>
    <t>ESEC Juami-Japurá</t>
  </si>
  <si>
    <t>PARNA da Amazônia</t>
  </si>
  <si>
    <t>PARNA da Serra do Divisor</t>
  </si>
  <si>
    <t>PARNA da Serra do Pardo</t>
  </si>
  <si>
    <t>PARNA de Pacaás Novos</t>
  </si>
  <si>
    <t>PARNA do Cabo Orange</t>
  </si>
  <si>
    <t>PARNA do Jaú</t>
  </si>
  <si>
    <t>PARNA do Monte Roraima</t>
  </si>
  <si>
    <t>PARNA do Viruá</t>
  </si>
  <si>
    <t>PARNA Montanhas do Tumucumaque</t>
  </si>
  <si>
    <t>PARNA Serra da Cutia</t>
  </si>
  <si>
    <t>PARNA Serra da Mocidade</t>
  </si>
  <si>
    <t>REBIO do Abufari</t>
  </si>
  <si>
    <t>REBIO do Guaporé</t>
  </si>
  <si>
    <t>REBIO do Gurupi</t>
  </si>
  <si>
    <t>REBIO do Jaru</t>
  </si>
  <si>
    <t>REBIO Lago Piratuba</t>
  </si>
  <si>
    <t>REBIO do Rio Trombetas</t>
  </si>
  <si>
    <t>REBIO do Tapirapé</t>
  </si>
  <si>
    <t>REBIO de Uatumã</t>
  </si>
  <si>
    <t>REBIO Nascentes da Serra do Cachimbo</t>
  </si>
  <si>
    <t>RDS Itatupã-Baquiá</t>
  </si>
  <si>
    <t>RESEX Auati-Paraná</t>
  </si>
  <si>
    <t>RESEX Barreiro das Antas</t>
  </si>
  <si>
    <t>RESEX Chico Mendes</t>
  </si>
  <si>
    <t>RESEX Marinha Chocoaré-Mato Grosso/Gestão integrada com RESEX Maracanã; RESEX Mestre Lucindo; RESEX Cuinarana</t>
  </si>
  <si>
    <t>RESEX Maracanã/Gestão integrada com RESEX Chocoaré-Mato Grosso; RESEX Cuinarana; RESEX Mestre Lucindo</t>
  </si>
  <si>
    <t>RESEX de São João da Ponta/Gestão integrada com RESEX Mãe Grande de Curuçá e RESEX Marinha Mocapajuba</t>
  </si>
  <si>
    <t>RESEX Baixo Juruá</t>
  </si>
  <si>
    <t>RESEX do Cazumbá-Iracema</t>
  </si>
  <si>
    <t>RESEX Médio Juruá</t>
  </si>
  <si>
    <t>RESEX do Rio Cautário</t>
  </si>
  <si>
    <t>RESEX Rio Jutaí</t>
  </si>
  <si>
    <t>RESEX Ipaú-Anilzinho</t>
  </si>
  <si>
    <t>RESEX do Lago do Capanã Grande</t>
  </si>
  <si>
    <t>RESEX Mãe Grande de Curuçá/Gestão integrada com RESEX Marinha Mocapajuba e RESEX de São João da Ponta</t>
  </si>
  <si>
    <t>RESEX Mapuá</t>
  </si>
  <si>
    <t>RESEX Rio Ouro Preto</t>
  </si>
  <si>
    <t>RESEX Riozinho da Liberdade</t>
  </si>
  <si>
    <t>RESEX Riozinho do Anfrísio</t>
  </si>
  <si>
    <t>RESEX Tapajós-Arapiuns</t>
  </si>
  <si>
    <t>RESEX Verde para Sempre</t>
  </si>
  <si>
    <t>PARNA do Rio Novo</t>
  </si>
  <si>
    <t>PARNA do Jamanxim</t>
  </si>
  <si>
    <t>RESEX Arióca Pruanã</t>
  </si>
  <si>
    <t>RESEX Alto Tarauacá</t>
  </si>
  <si>
    <t>RESEX de Cururupu</t>
  </si>
  <si>
    <t>RESEX Rio Iriri</t>
  </si>
  <si>
    <t>PARNA do Juruena</t>
  </si>
  <si>
    <t>RESEX Terra Grande Pracuúba</t>
  </si>
  <si>
    <t>RESEX Rio Unini</t>
  </si>
  <si>
    <t>PARNA Campos Amazônicos</t>
  </si>
  <si>
    <t>RESEX Arapixi</t>
  </si>
  <si>
    <t>RESEX Rio Cajari</t>
  </si>
  <si>
    <t>RESEX do Médio Purus</t>
  </si>
  <si>
    <t>PARNA Nascentes do Lago Jari</t>
  </si>
  <si>
    <t>RESEX Ituxi</t>
  </si>
  <si>
    <t>PARNA Mapinguari</t>
  </si>
  <si>
    <t>RESEX Rio Xingu</t>
  </si>
  <si>
    <t>RESEX Renascer</t>
  </si>
  <si>
    <t>ESEC Alto Maués</t>
  </si>
  <si>
    <t>RESEX Marinha Mocapajuba/Gestão integrada com RESEX Mãe Grande de Curuçá e RESEX de São João da Ponta</t>
  </si>
  <si>
    <t>RESEX Marinha Mestre Lucindo/Gestão integrada com RESEX Maracanã; RESEX Chocoaré-Mato Grosso; RESEX Cuinarana</t>
  </si>
  <si>
    <t>RESEX Marinha Cuinarana/Gestão integrada com RESEX Maracanã; RESEX Chocoaré-Mato Grosso; RESEX Mestre Lucindo</t>
  </si>
  <si>
    <t>PE Serra Ricardo Franco</t>
  </si>
  <si>
    <t>MT</t>
  </si>
  <si>
    <t>ESEC Rio Ronuro</t>
  </si>
  <si>
    <t>PE Igarapés do Juruena</t>
  </si>
  <si>
    <t>RESEX Guariba-Roosevelt</t>
  </si>
  <si>
    <t>PE Xingu</t>
  </si>
  <si>
    <t>ESEC do Rio Roosevelt</t>
  </si>
  <si>
    <t>PE Cristalino I e II</t>
  </si>
  <si>
    <t>PE Serra dos Martírios/Andorinhas</t>
  </si>
  <si>
    <t>PA</t>
  </si>
  <si>
    <t>REBIO Maicuru</t>
  </si>
  <si>
    <t>ESEC Grão Pará</t>
  </si>
  <si>
    <t>ESEC Samuel</t>
  </si>
  <si>
    <t>RO</t>
  </si>
  <si>
    <t>PE Guajará-Mirim</t>
  </si>
  <si>
    <t>ESEC Serra dos Três Irmãos</t>
  </si>
  <si>
    <t>RESEX do Rio Pacaás Novos</t>
  </si>
  <si>
    <t>PE Serra dos Reis</t>
  </si>
  <si>
    <t>RESEX Estadual Rio Cautário</t>
  </si>
  <si>
    <t>RESEX Rio Preto Jacundá</t>
  </si>
  <si>
    <t>PE Corumbiara</t>
  </si>
  <si>
    <t>PE Cantão</t>
  </si>
  <si>
    <t>TO</t>
  </si>
  <si>
    <t>Se outra fonte de recurso, qual?</t>
  </si>
  <si>
    <t>Conversão de multas</t>
  </si>
  <si>
    <t>Créditos Tributários</t>
  </si>
  <si>
    <t>Doações não-ARPA</t>
  </si>
  <si>
    <t>Fundos de Meio Ambiente</t>
  </si>
  <si>
    <t>ICMS e similares</t>
  </si>
  <si>
    <t>PSA</t>
  </si>
  <si>
    <t>Parceria-Público-Privada</t>
  </si>
  <si>
    <t>Receitas Próprias da UC</t>
  </si>
  <si>
    <t>REDD+</t>
  </si>
  <si>
    <t>Títulos Verdes</t>
  </si>
  <si>
    <t>Troca de Dívida por Natureza</t>
  </si>
  <si>
    <t>Projeto Fortalecendo a Consolidação do Sistema Estadual de Unidades de Conservação do Amazonas – SEMA</t>
  </si>
  <si>
    <t>PERNSS</t>
  </si>
  <si>
    <t>MA</t>
  </si>
  <si>
    <t>Programa Bolsa Floresta Familiar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</si>
</sst>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_-&quot;R$&quot;\ * #,##0.00_-;\-&quot;R$&quot;\ * #,##0.00_-;_-&quot;R$&quot;\ * &quot;-&quot;??_-;_-@"/>
  </numFmts>
  <fonts count="21">
    <font>
      <sz val="11"/>
      <color rgb="FF000000"/>
      <name val="Calibri"/>
    </font>
    <font>
      <sz val="11"/>
      <name val="Calibri"/>
    </font>
    <font>
      <b/>
      <sz val="15"/>
      <color rgb="FFFFFFFF"/>
      <name val="Calibri"/>
    </font>
    <font>
      <sz val="11"/>
      <name val="Calibri"/>
    </font>
    <font>
      <b/>
      <sz val="12"/>
      <color rgb="FF3A3838"/>
      <name val="Calibri"/>
    </font>
    <font>
      <b/>
      <sz val="12"/>
      <name val="Calibri"/>
    </font>
    <font>
      <b/>
      <sz val="11"/>
      <color rgb="FF7F7F7F"/>
      <name val="Calibri"/>
    </font>
    <font>
      <sz val="11"/>
      <color rgb="FF3A3838"/>
      <name val="Calibri"/>
    </font>
    <font>
      <sz val="10"/>
      <color rgb="FF3A3838"/>
      <name val="Calibri"/>
    </font>
    <font>
      <sz val="10"/>
      <color rgb="FF000000"/>
      <name val="Arial"/>
    </font>
    <font>
      <b/>
      <sz val="10"/>
      <color rgb="FF000000"/>
      <name val="Arial"/>
    </font>
    <font>
      <b/>
      <sz val="10"/>
      <name val="Arial"/>
    </font>
    <font>
      <sz val="10"/>
      <color rgb="FF000000"/>
      <name val="Calibri"/>
    </font>
    <font>
      <sz val="10"/>
      <name val="Arial"/>
    </font>
    <font>
      <b/>
      <sz val="11"/>
      <color rgb="FF000000"/>
      <name val="Calibri"/>
    </font>
    <font>
      <sz val="12"/>
      <color rgb="FF3A3838"/>
      <name val="Calibri"/>
    </font>
    <font>
      <i/>
      <sz val="10"/>
      <color rgb="FF3A3838"/>
      <name val="Calibri"/>
    </font>
    <font>
      <b/>
      <sz val="10"/>
      <color rgb="FF3A3838"/>
      <name val="Calibri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757070"/>
        <bgColor rgb="FF757070"/>
      </patternFill>
    </fill>
    <fill>
      <patternFill patternType="solid">
        <fgColor rgb="FFDDF0D6"/>
        <bgColor rgb="FFDDF0D6"/>
      </patternFill>
    </fill>
    <fill>
      <patternFill patternType="solid">
        <fgColor rgb="FFBCE2AE"/>
        <bgColor rgb="FFBCE2AE"/>
      </patternFill>
    </fill>
    <fill>
      <patternFill patternType="solid">
        <fgColor rgb="FFE7E6E6"/>
        <bgColor rgb="FFE7E6E6"/>
      </patternFill>
    </fill>
    <fill>
      <patternFill patternType="solid">
        <fgColor rgb="FF9BD486"/>
        <bgColor rgb="FF9BD486"/>
      </patternFill>
    </fill>
    <fill>
      <patternFill patternType="solid">
        <fgColor rgb="FFEBF1DE"/>
        <bgColor rgb="FFEBF1DE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rgb="FFFFFF00"/>
      </patternFill>
    </fill>
  </fills>
  <borders count="7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FFFFFF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vertical="top"/>
    </xf>
    <xf numFmtId="0" fontId="7" fillId="2" borderId="1" xfId="0" applyFont="1" applyFill="1" applyBorder="1" applyAlignment="1">
      <alignment horizontal="left" vertical="top"/>
    </xf>
    <xf numFmtId="0" fontId="0" fillId="0" borderId="0" xfId="0" applyFont="1"/>
    <xf numFmtId="0" fontId="0" fillId="0" borderId="0" xfId="0" applyFont="1" applyAlignment="1">
      <alignment wrapText="1"/>
    </xf>
    <xf numFmtId="0" fontId="12" fillId="0" borderId="0" xfId="0" applyFont="1"/>
    <xf numFmtId="0" fontId="9" fillId="7" borderId="28" xfId="0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8" borderId="28" xfId="0" applyFont="1" applyFill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  <xf numFmtId="0" fontId="9" fillId="8" borderId="29" xfId="0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164" fontId="9" fillId="0" borderId="37" xfId="0" applyNumberFormat="1" applyFont="1" applyBorder="1" applyAlignment="1">
      <alignment vertical="center"/>
    </xf>
    <xf numFmtId="164" fontId="9" fillId="0" borderId="35" xfId="0" applyNumberFormat="1" applyFont="1" applyBorder="1" applyAlignment="1">
      <alignment vertical="center"/>
    </xf>
    <xf numFmtId="164" fontId="9" fillId="0" borderId="38" xfId="0" applyNumberFormat="1" applyFont="1" applyBorder="1" applyAlignment="1">
      <alignment vertical="center"/>
    </xf>
    <xf numFmtId="0" fontId="14" fillId="6" borderId="35" xfId="0" applyFont="1" applyFill="1" applyBorder="1" applyAlignment="1">
      <alignment horizontal="center"/>
    </xf>
    <xf numFmtId="165" fontId="14" fillId="6" borderId="40" xfId="0" applyNumberFormat="1" applyFont="1" applyFill="1" applyBorder="1"/>
    <xf numFmtId="165" fontId="14" fillId="6" borderId="41" xfId="0" applyNumberFormat="1" applyFont="1" applyFill="1" applyBorder="1"/>
    <xf numFmtId="0" fontId="9" fillId="9" borderId="34" xfId="0" applyFont="1" applyFill="1" applyBorder="1" applyAlignment="1">
      <alignment vertical="center"/>
    </xf>
    <xf numFmtId="164" fontId="9" fillId="9" borderId="41" xfId="0" applyNumberFormat="1" applyFont="1" applyFill="1" applyBorder="1" applyAlignment="1">
      <alignment vertical="center" wrapText="1"/>
    </xf>
    <xf numFmtId="164" fontId="9" fillId="9" borderId="41" xfId="0" applyNumberFormat="1" applyFont="1" applyFill="1" applyBorder="1" applyAlignment="1">
      <alignment vertical="center"/>
    </xf>
    <xf numFmtId="164" fontId="9" fillId="9" borderId="35" xfId="0" applyNumberFormat="1" applyFont="1" applyFill="1" applyBorder="1" applyAlignment="1">
      <alignment vertical="center"/>
    </xf>
    <xf numFmtId="164" fontId="9" fillId="9" borderId="45" xfId="0" applyNumberFormat="1" applyFont="1" applyFill="1" applyBorder="1" applyAlignment="1">
      <alignment vertical="center"/>
    </xf>
    <xf numFmtId="165" fontId="13" fillId="9" borderId="34" xfId="0" applyNumberFormat="1" applyFont="1" applyFill="1" applyBorder="1" applyAlignment="1">
      <alignment vertical="center"/>
    </xf>
    <xf numFmtId="0" fontId="9" fillId="0" borderId="37" xfId="0" applyFont="1" applyBorder="1" applyAlignment="1">
      <alignment horizontal="center" vertical="center"/>
    </xf>
    <xf numFmtId="164" fontId="9" fillId="0" borderId="37" xfId="0" applyNumberFormat="1" applyFont="1" applyBorder="1" applyAlignment="1">
      <alignment vertical="center" wrapText="1"/>
    </xf>
    <xf numFmtId="165" fontId="13" fillId="0" borderId="34" xfId="0" applyNumberFormat="1" applyFont="1" applyBorder="1" applyAlignment="1">
      <alignment vertical="center"/>
    </xf>
    <xf numFmtId="165" fontId="11" fillId="0" borderId="39" xfId="0" applyNumberFormat="1" applyFont="1" applyBorder="1" applyAlignment="1">
      <alignment vertical="center"/>
    </xf>
    <xf numFmtId="0" fontId="9" fillId="9" borderId="34" xfId="0" applyFont="1" applyFill="1" applyBorder="1" applyAlignment="1">
      <alignment horizontal="center" vertical="center"/>
    </xf>
    <xf numFmtId="0" fontId="9" fillId="9" borderId="36" xfId="0" applyFont="1" applyFill="1" applyBorder="1" applyAlignment="1">
      <alignment horizontal="center" vertical="center"/>
    </xf>
    <xf numFmtId="164" fontId="9" fillId="9" borderId="56" xfId="0" applyNumberFormat="1" applyFont="1" applyFill="1" applyBorder="1" applyAlignment="1">
      <alignment vertical="center" wrapText="1"/>
    </xf>
    <xf numFmtId="164" fontId="9" fillId="9" borderId="56" xfId="0" applyNumberFormat="1" applyFont="1" applyFill="1" applyBorder="1" applyAlignment="1">
      <alignment vertical="center"/>
    </xf>
    <xf numFmtId="164" fontId="9" fillId="9" borderId="57" xfId="0" applyNumberFormat="1" applyFont="1" applyFill="1" applyBorder="1" applyAlignment="1">
      <alignment vertical="center"/>
    </xf>
    <xf numFmtId="165" fontId="13" fillId="9" borderId="58" xfId="0" applyNumberFormat="1" applyFont="1" applyFill="1" applyBorder="1" applyAlignment="1">
      <alignment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left" vertical="center" wrapText="1"/>
    </xf>
    <xf numFmtId="0" fontId="9" fillId="0" borderId="52" xfId="0" applyFont="1" applyBorder="1" applyAlignment="1">
      <alignment horizontal="center" vertical="center"/>
    </xf>
    <xf numFmtId="0" fontId="9" fillId="0" borderId="60" xfId="0" applyFont="1" applyBorder="1" applyAlignment="1">
      <alignment vertical="center"/>
    </xf>
    <xf numFmtId="0" fontId="9" fillId="0" borderId="51" xfId="0" applyFont="1" applyBorder="1" applyAlignment="1">
      <alignment vertical="center"/>
    </xf>
    <xf numFmtId="0" fontId="9" fillId="0" borderId="50" xfId="0" applyFont="1" applyBorder="1" applyAlignment="1">
      <alignment vertical="center"/>
    </xf>
    <xf numFmtId="164" fontId="9" fillId="0" borderId="60" xfId="0" applyNumberFormat="1" applyFont="1" applyBorder="1" applyAlignment="1">
      <alignment vertical="center"/>
    </xf>
    <xf numFmtId="164" fontId="9" fillId="0" borderId="51" xfId="0" applyNumberFormat="1" applyFont="1" applyBorder="1" applyAlignment="1">
      <alignment vertical="center"/>
    </xf>
    <xf numFmtId="164" fontId="9" fillId="0" borderId="61" xfId="0" applyNumberFormat="1" applyFont="1" applyBorder="1" applyAlignment="1">
      <alignment vertical="center"/>
    </xf>
    <xf numFmtId="165" fontId="13" fillId="0" borderId="50" xfId="0" applyNumberFormat="1" applyFont="1" applyBorder="1" applyAlignment="1">
      <alignment vertical="center"/>
    </xf>
    <xf numFmtId="165" fontId="11" fillId="0" borderId="62" xfId="0" applyNumberFormat="1" applyFont="1" applyBorder="1" applyAlignment="1">
      <alignment vertical="center"/>
    </xf>
    <xf numFmtId="0" fontId="9" fillId="0" borderId="32" xfId="0" applyFont="1" applyBorder="1" applyAlignment="1">
      <alignment horizontal="center" vertical="center"/>
    </xf>
    <xf numFmtId="0" fontId="9" fillId="0" borderId="63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64" xfId="0" applyFont="1" applyBorder="1" applyAlignment="1">
      <alignment vertical="center"/>
    </xf>
    <xf numFmtId="0" fontId="9" fillId="0" borderId="63" xfId="0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164" fontId="9" fillId="0" borderId="64" xfId="0" applyNumberFormat="1" applyFont="1" applyBorder="1" applyAlignment="1">
      <alignment vertical="center"/>
    </xf>
    <xf numFmtId="164" fontId="9" fillId="0" borderId="63" xfId="0" applyNumberFormat="1" applyFont="1" applyBorder="1" applyAlignment="1">
      <alignment vertical="center"/>
    </xf>
    <xf numFmtId="164" fontId="9" fillId="0" borderId="65" xfId="0" applyNumberFormat="1" applyFont="1" applyBorder="1" applyAlignment="1">
      <alignment vertical="center"/>
    </xf>
    <xf numFmtId="165" fontId="13" fillId="0" borderId="32" xfId="0" applyNumberFormat="1" applyFont="1" applyBorder="1" applyAlignment="1">
      <alignment vertical="center"/>
    </xf>
    <xf numFmtId="165" fontId="11" fillId="0" borderId="66" xfId="0" applyNumberFormat="1" applyFont="1" applyBorder="1" applyAlignment="1">
      <alignment vertical="center"/>
    </xf>
    <xf numFmtId="0" fontId="9" fillId="0" borderId="34" xfId="0" applyFont="1" applyBorder="1" applyAlignment="1">
      <alignment horizontal="left" vertical="center" wrapText="1"/>
    </xf>
    <xf numFmtId="165" fontId="18" fillId="9" borderId="46" xfId="0" applyNumberFormat="1" applyFont="1" applyFill="1" applyBorder="1" applyAlignment="1">
      <alignment vertical="center"/>
    </xf>
    <xf numFmtId="164" fontId="19" fillId="9" borderId="41" xfId="0" applyNumberFormat="1" applyFont="1" applyFill="1" applyBorder="1" applyAlignment="1">
      <alignment vertical="center"/>
    </xf>
    <xf numFmtId="165" fontId="18" fillId="0" borderId="39" xfId="0" applyNumberFormat="1" applyFont="1" applyBorder="1" applyAlignment="1">
      <alignment vertical="center"/>
    </xf>
    <xf numFmtId="165" fontId="18" fillId="9" borderId="59" xfId="0" applyNumberFormat="1" applyFont="1" applyFill="1" applyBorder="1" applyAlignment="1">
      <alignment vertical="center"/>
    </xf>
    <xf numFmtId="0" fontId="20" fillId="9" borderId="41" xfId="0" applyFont="1" applyFill="1" applyBorder="1" applyAlignment="1">
      <alignment horizontal="center" vertical="center"/>
    </xf>
    <xf numFmtId="0" fontId="20" fillId="9" borderId="35" xfId="0" applyFont="1" applyFill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9" fillId="9" borderId="35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165" fontId="0" fillId="10" borderId="1" xfId="0" applyNumberFormat="1" applyFont="1" applyFill="1" applyBorder="1"/>
    <xf numFmtId="164" fontId="19" fillId="0" borderId="37" xfId="0" applyNumberFormat="1" applyFont="1" applyBorder="1" applyAlignment="1">
      <alignment vertical="center"/>
    </xf>
    <xf numFmtId="0" fontId="14" fillId="6" borderId="45" xfId="0" applyFont="1" applyFill="1" applyBorder="1" applyAlignment="1">
      <alignment horizontal="center" wrapText="1"/>
    </xf>
    <xf numFmtId="164" fontId="14" fillId="6" borderId="67" xfId="0" applyNumberFormat="1" applyFont="1" applyFill="1" applyBorder="1"/>
    <xf numFmtId="165" fontId="14" fillId="6" borderId="67" xfId="0" applyNumberFormat="1" applyFont="1" applyFill="1" applyBorder="1"/>
    <xf numFmtId="0" fontId="0" fillId="0" borderId="0" xfId="0" applyFont="1" applyAlignment="1"/>
    <xf numFmtId="164" fontId="9" fillId="9" borderId="40" xfId="0" applyNumberFormat="1" applyFont="1" applyFill="1" applyBorder="1" applyAlignment="1">
      <alignment vertical="center"/>
    </xf>
    <xf numFmtId="164" fontId="19" fillId="9" borderId="40" xfId="0" applyNumberFormat="1" applyFont="1" applyFill="1" applyBorder="1" applyAlignment="1">
      <alignment vertical="center"/>
    </xf>
    <xf numFmtId="164" fontId="9" fillId="0" borderId="41" xfId="0" applyNumberFormat="1" applyFont="1" applyBorder="1" applyAlignment="1">
      <alignment vertical="center"/>
    </xf>
    <xf numFmtId="165" fontId="13" fillId="0" borderId="41" xfId="0" applyNumberFormat="1" applyFont="1" applyBorder="1" applyAlignment="1">
      <alignment vertical="center"/>
    </xf>
    <xf numFmtId="165" fontId="18" fillId="0" borderId="40" xfId="0" applyNumberFormat="1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164" fontId="20" fillId="0" borderId="41" xfId="0" applyNumberFormat="1" applyFont="1" applyBorder="1" applyAlignment="1">
      <alignment vertical="center" wrapText="1"/>
    </xf>
    <xf numFmtId="165" fontId="13" fillId="9" borderId="41" xfId="0" applyNumberFormat="1" applyFont="1" applyFill="1" applyBorder="1" applyAlignment="1">
      <alignment vertical="center"/>
    </xf>
    <xf numFmtId="165" fontId="18" fillId="9" borderId="40" xfId="0" applyNumberFormat="1" applyFont="1" applyFill="1" applyBorder="1" applyAlignment="1">
      <alignment vertical="center"/>
    </xf>
    <xf numFmtId="0" fontId="20" fillId="9" borderId="34" xfId="0" applyFont="1" applyFill="1" applyBorder="1" applyAlignment="1">
      <alignment vertical="center"/>
    </xf>
    <xf numFmtId="164" fontId="20" fillId="9" borderId="41" xfId="0" applyNumberFormat="1" applyFont="1" applyFill="1" applyBorder="1" applyAlignment="1">
      <alignment vertical="center" wrapText="1"/>
    </xf>
    <xf numFmtId="164" fontId="19" fillId="0" borderId="40" xfId="0" applyNumberFormat="1" applyFont="1" applyBorder="1" applyAlignment="1">
      <alignment vertical="center"/>
    </xf>
    <xf numFmtId="0" fontId="20" fillId="0" borderId="41" xfId="0" applyFont="1" applyBorder="1" applyAlignment="1">
      <alignment horizontal="left" vertical="center" wrapText="1"/>
    </xf>
    <xf numFmtId="165" fontId="18" fillId="0" borderId="46" xfId="0" applyNumberFormat="1" applyFont="1" applyBorder="1" applyAlignment="1">
      <alignment vertical="center"/>
    </xf>
    <xf numFmtId="0" fontId="9" fillId="0" borderId="68" xfId="0" applyFont="1" applyBorder="1" applyAlignment="1">
      <alignment horizontal="center" vertical="center"/>
    </xf>
    <xf numFmtId="0" fontId="9" fillId="0" borderId="69" xfId="0" applyFont="1" applyBorder="1" applyAlignment="1">
      <alignment horizontal="left" vertical="center" wrapText="1"/>
    </xf>
    <xf numFmtId="0" fontId="9" fillId="0" borderId="70" xfId="0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0" fontId="9" fillId="0" borderId="68" xfId="0" applyFont="1" applyBorder="1" applyAlignment="1">
      <alignment vertical="center"/>
    </xf>
    <xf numFmtId="164" fontId="9" fillId="0" borderId="71" xfId="0" applyNumberFormat="1" applyFont="1" applyBorder="1" applyAlignment="1">
      <alignment vertical="center" wrapText="1"/>
    </xf>
    <xf numFmtId="164" fontId="9" fillId="0" borderId="71" xfId="0" applyNumberFormat="1" applyFont="1" applyBorder="1" applyAlignment="1">
      <alignment vertical="center"/>
    </xf>
    <xf numFmtId="164" fontId="9" fillId="0" borderId="69" xfId="0" applyNumberFormat="1" applyFont="1" applyBorder="1" applyAlignment="1">
      <alignment vertical="center"/>
    </xf>
    <xf numFmtId="165" fontId="13" fillId="0" borderId="68" xfId="0" applyNumberFormat="1" applyFont="1" applyBorder="1" applyAlignment="1">
      <alignment vertical="center"/>
    </xf>
    <xf numFmtId="165" fontId="18" fillId="0" borderId="72" xfId="0" applyNumberFormat="1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6" fillId="4" borderId="2" xfId="0" applyFont="1" applyFill="1" applyBorder="1" applyAlignment="1">
      <alignment horizontal="center" vertical="center" wrapText="1"/>
    </xf>
    <xf numFmtId="49" fontId="8" fillId="5" borderId="6" xfId="0" applyNumberFormat="1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11" xfId="0" applyFont="1" applyBorder="1"/>
    <xf numFmtId="0" fontId="0" fillId="0" borderId="0" xfId="0" applyFont="1" applyAlignment="1"/>
    <xf numFmtId="0" fontId="3" fillId="0" borderId="12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1" fillId="5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 wrapText="1"/>
    </xf>
    <xf numFmtId="49" fontId="8" fillId="5" borderId="2" xfId="0" applyNumberFormat="1" applyFont="1" applyFill="1" applyBorder="1" applyAlignment="1">
      <alignment horizontal="center" vertical="center" wrapText="1"/>
    </xf>
    <xf numFmtId="49" fontId="7" fillId="5" borderId="6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7" xfId="0" applyFont="1" applyBorder="1"/>
    <xf numFmtId="0" fontId="10" fillId="7" borderId="23" xfId="0" applyFont="1" applyFill="1" applyBorder="1" applyAlignment="1">
      <alignment horizontal="center" vertical="center" wrapText="1"/>
    </xf>
    <xf numFmtId="0" fontId="3" fillId="0" borderId="24" xfId="0" applyFont="1" applyBorder="1"/>
    <xf numFmtId="0" fontId="3" fillId="0" borderId="25" xfId="0" applyFont="1" applyBorder="1"/>
    <xf numFmtId="0" fontId="10" fillId="4" borderId="23" xfId="0" applyFont="1" applyFill="1" applyBorder="1" applyAlignment="1">
      <alignment horizontal="center" vertical="center" wrapText="1"/>
    </xf>
    <xf numFmtId="0" fontId="3" fillId="0" borderId="26" xfId="0" applyFont="1" applyBorder="1"/>
    <xf numFmtId="0" fontId="10" fillId="8" borderId="23" xfId="0" applyFont="1" applyFill="1" applyBorder="1" applyAlignment="1">
      <alignment horizontal="center" vertical="center" wrapText="1"/>
    </xf>
    <xf numFmtId="0" fontId="11" fillId="7" borderId="27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3" fillId="0" borderId="19" xfId="0" applyFont="1" applyBorder="1"/>
    <xf numFmtId="0" fontId="3" fillId="0" borderId="20" xfId="0" applyFont="1" applyBorder="1"/>
    <xf numFmtId="0" fontId="9" fillId="0" borderId="55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3" fillId="0" borderId="52" xfId="0" applyFont="1" applyBorder="1"/>
    <xf numFmtId="0" fontId="9" fillId="0" borderId="53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3" fillId="0" borderId="50" xfId="0" applyFont="1" applyBorder="1"/>
    <xf numFmtId="0" fontId="0" fillId="6" borderId="21" xfId="0" applyFont="1" applyFill="1" applyBorder="1" applyAlignment="1">
      <alignment horizontal="left" vertical="top" wrapText="1"/>
    </xf>
    <xf numFmtId="0" fontId="0" fillId="6" borderId="19" xfId="0" applyFont="1" applyFill="1" applyBorder="1" applyAlignment="1">
      <alignment horizontal="left" vertical="top" wrapText="1"/>
    </xf>
    <xf numFmtId="0" fontId="0" fillId="6" borderId="22" xfId="0" applyFont="1" applyFill="1" applyBorder="1" applyAlignment="1">
      <alignment horizontal="left" vertical="top" wrapText="1"/>
    </xf>
    <xf numFmtId="0" fontId="9" fillId="9" borderId="53" xfId="0" applyFont="1" applyFill="1" applyBorder="1" applyAlignment="1">
      <alignment horizontal="center" vertical="center"/>
    </xf>
    <xf numFmtId="0" fontId="9" fillId="9" borderId="47" xfId="0" applyFont="1" applyFill="1" applyBorder="1" applyAlignment="1">
      <alignment horizontal="center" vertical="center"/>
    </xf>
    <xf numFmtId="0" fontId="3" fillId="0" borderId="47" xfId="0" applyFont="1" applyBorder="1"/>
    <xf numFmtId="0" fontId="9" fillId="9" borderId="54" xfId="0" applyFont="1" applyFill="1" applyBorder="1" applyAlignment="1">
      <alignment horizontal="left" vertical="center" wrapText="1"/>
    </xf>
    <xf numFmtId="0" fontId="9" fillId="9" borderId="48" xfId="0" applyFont="1" applyFill="1" applyBorder="1" applyAlignment="1">
      <alignment horizontal="left" vertical="center" wrapText="1"/>
    </xf>
    <xf numFmtId="0" fontId="3" fillId="0" borderId="48" xfId="0" applyFont="1" applyBorder="1" applyAlignment="1">
      <alignment horizontal="left"/>
    </xf>
    <xf numFmtId="0" fontId="9" fillId="9" borderId="55" xfId="0" applyFont="1" applyFill="1" applyBorder="1" applyAlignment="1">
      <alignment horizontal="center" vertical="center"/>
    </xf>
    <xf numFmtId="0" fontId="9" fillId="9" borderId="49" xfId="0" applyFont="1" applyFill="1" applyBorder="1" applyAlignment="1">
      <alignment horizontal="center" vertical="center"/>
    </xf>
    <xf numFmtId="0" fontId="3" fillId="0" borderId="49" xfId="0" applyFont="1" applyBorder="1"/>
    <xf numFmtId="0" fontId="9" fillId="0" borderId="54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/>
    </xf>
    <xf numFmtId="0" fontId="9" fillId="9" borderId="42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left" vertical="center" wrapText="1"/>
    </xf>
    <xf numFmtId="0" fontId="9" fillId="9" borderId="44" xfId="0" applyFont="1" applyFill="1" applyBorder="1" applyAlignment="1">
      <alignment horizontal="center" vertical="center"/>
    </xf>
    <xf numFmtId="0" fontId="9" fillId="9" borderId="58" xfId="0" applyFont="1" applyFill="1" applyBorder="1" applyAlignment="1">
      <alignment horizontal="center" vertical="center"/>
    </xf>
    <xf numFmtId="0" fontId="9" fillId="9" borderId="57" xfId="0" applyFont="1" applyFill="1" applyBorder="1" applyAlignment="1">
      <alignment horizontal="left" vertical="center" wrapText="1"/>
    </xf>
    <xf numFmtId="0" fontId="9" fillId="9" borderId="52" xfId="0" applyFont="1" applyFill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7" xfId="0" applyFont="1" applyBorder="1" applyAlignment="1">
      <alignment horizontal="left" vertical="center" wrapText="1"/>
    </xf>
    <xf numFmtId="0" fontId="9" fillId="0" borderId="5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ARPA 15 Anos">
      <a:dk1>
        <a:sysClr val="windowText" lastClr="000000"/>
      </a:dk1>
      <a:lt1>
        <a:sysClr val="window" lastClr="FFFFFF"/>
      </a:lt1>
      <a:dk2>
        <a:srgbClr val="06545E"/>
      </a:dk2>
      <a:lt2>
        <a:srgbClr val="E7E6E6"/>
      </a:lt2>
      <a:accent1>
        <a:srgbClr val="00BFD3"/>
      </a:accent1>
      <a:accent2>
        <a:srgbClr val="F9AC23"/>
      </a:accent2>
      <a:accent3>
        <a:srgbClr val="0B7982"/>
      </a:accent3>
      <a:accent4>
        <a:srgbClr val="F9D438"/>
      </a:accent4>
      <a:accent5>
        <a:srgbClr val="06545E"/>
      </a:accent5>
      <a:accent6>
        <a:srgbClr val="5DB13E"/>
      </a:accent6>
      <a:hlink>
        <a:srgbClr val="00C1B7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5842E"/>
  </sheetPr>
  <dimension ref="A1:X100"/>
  <sheetViews>
    <sheetView workbookViewId="0"/>
  </sheetViews>
  <sheetFormatPr defaultColWidth="14.42578125" defaultRowHeight="15" customHeight="1"/>
  <cols>
    <col min="1" max="1" width="1.140625" customWidth="1"/>
    <col min="2" max="2" width="6.85546875" customWidth="1"/>
    <col min="3" max="3" width="6.140625" customWidth="1"/>
    <col min="4" max="4" width="6.7109375" customWidth="1"/>
    <col min="5" max="5" width="6.85546875" customWidth="1"/>
    <col min="6" max="6" width="5.28515625" customWidth="1"/>
    <col min="7" max="7" width="5.42578125" customWidth="1"/>
    <col min="8" max="8" width="3.7109375" customWidth="1"/>
    <col min="9" max="9" width="5.42578125" customWidth="1"/>
    <col min="10" max="10" width="0.7109375" customWidth="1"/>
    <col min="11" max="14" width="8.5703125" customWidth="1"/>
    <col min="15" max="15" width="0.7109375" customWidth="1"/>
    <col min="16" max="19" width="15.5703125" customWidth="1"/>
    <col min="20" max="20" width="0.5703125" customWidth="1"/>
    <col min="21" max="24" width="9.140625" customWidth="1"/>
  </cols>
  <sheetData>
    <row r="1" spans="1:24" ht="6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9.5">
      <c r="A2" s="1"/>
      <c r="B2" s="111" t="s">
        <v>0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3"/>
    </row>
    <row r="3" spans="1:24" ht="3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28"/>
      <c r="P3" s="1"/>
      <c r="Q3" s="1"/>
      <c r="R3" s="1"/>
      <c r="S3" s="1"/>
      <c r="T3" s="1"/>
      <c r="U3" s="1"/>
      <c r="V3" s="1"/>
      <c r="W3" s="1"/>
      <c r="X3" s="1"/>
    </row>
    <row r="4" spans="1:24" ht="30.75" customHeight="1">
      <c r="A4" s="1"/>
      <c r="B4" s="125" t="s">
        <v>1</v>
      </c>
      <c r="C4" s="116"/>
      <c r="D4" s="116"/>
      <c r="E4" s="116"/>
      <c r="F4" s="116"/>
      <c r="G4" s="116"/>
      <c r="H4" s="116"/>
      <c r="I4" s="117"/>
      <c r="J4" s="2"/>
      <c r="K4" s="114" t="s">
        <v>2</v>
      </c>
      <c r="L4" s="112"/>
      <c r="M4" s="112"/>
      <c r="N4" s="113"/>
      <c r="O4" s="129"/>
      <c r="P4" s="114" t="s">
        <v>3</v>
      </c>
      <c r="Q4" s="112"/>
      <c r="R4" s="112"/>
      <c r="S4" s="113"/>
      <c r="T4" s="1"/>
      <c r="U4" s="114" t="s">
        <v>4</v>
      </c>
      <c r="V4" s="112"/>
      <c r="W4" s="112"/>
      <c r="X4" s="113"/>
    </row>
    <row r="5" spans="1:24" ht="3.75" customHeight="1">
      <c r="A5" s="1"/>
      <c r="B5" s="118"/>
      <c r="C5" s="119"/>
      <c r="D5" s="119"/>
      <c r="E5" s="119"/>
      <c r="F5" s="119"/>
      <c r="G5" s="119"/>
      <c r="H5" s="119"/>
      <c r="I5" s="120"/>
      <c r="J5" s="1"/>
      <c r="K5" s="1"/>
      <c r="L5" s="1"/>
      <c r="M5" s="1"/>
      <c r="N5" s="1"/>
      <c r="O5" s="129"/>
      <c r="P5" s="1"/>
      <c r="Q5" s="1"/>
      <c r="R5" s="1"/>
      <c r="S5" s="1"/>
      <c r="T5" s="1"/>
      <c r="U5" s="1"/>
      <c r="V5" s="1"/>
      <c r="W5" s="1"/>
      <c r="X5" s="1"/>
    </row>
    <row r="6" spans="1:24" ht="24.75" customHeight="1">
      <c r="A6" s="1"/>
      <c r="B6" s="118"/>
      <c r="C6" s="119"/>
      <c r="D6" s="119"/>
      <c r="E6" s="119"/>
      <c r="F6" s="119"/>
      <c r="G6" s="119"/>
      <c r="H6" s="119"/>
      <c r="I6" s="120"/>
      <c r="J6" s="3"/>
      <c r="K6" s="127" t="s">
        <v>5</v>
      </c>
      <c r="L6" s="116"/>
      <c r="M6" s="116"/>
      <c r="N6" s="117"/>
      <c r="O6" s="129"/>
      <c r="P6" s="127" t="s">
        <v>6</v>
      </c>
      <c r="Q6" s="116"/>
      <c r="R6" s="116"/>
      <c r="S6" s="117"/>
      <c r="T6" s="1"/>
      <c r="U6" s="115" t="s">
        <v>7</v>
      </c>
      <c r="V6" s="116"/>
      <c r="W6" s="116"/>
      <c r="X6" s="117"/>
    </row>
    <row r="7" spans="1:24" ht="7.5" customHeight="1">
      <c r="A7" s="1"/>
      <c r="B7" s="118"/>
      <c r="C7" s="119"/>
      <c r="D7" s="119"/>
      <c r="E7" s="119"/>
      <c r="F7" s="119"/>
      <c r="G7" s="119"/>
      <c r="H7" s="119"/>
      <c r="I7" s="120"/>
      <c r="J7" s="1"/>
      <c r="K7" s="118"/>
      <c r="L7" s="119"/>
      <c r="M7" s="119"/>
      <c r="N7" s="120"/>
      <c r="O7" s="129"/>
      <c r="P7" s="118"/>
      <c r="Q7" s="119"/>
      <c r="R7" s="119"/>
      <c r="S7" s="120"/>
      <c r="T7" s="1"/>
      <c r="U7" s="118"/>
      <c r="V7" s="119"/>
      <c r="W7" s="119"/>
      <c r="X7" s="120"/>
    </row>
    <row r="8" spans="1:24" ht="135.75" customHeight="1">
      <c r="A8" s="1"/>
      <c r="B8" s="118"/>
      <c r="C8" s="119"/>
      <c r="D8" s="119"/>
      <c r="E8" s="119"/>
      <c r="F8" s="119"/>
      <c r="G8" s="119"/>
      <c r="H8" s="119"/>
      <c r="I8" s="120"/>
      <c r="J8" s="3"/>
      <c r="K8" s="118"/>
      <c r="L8" s="119"/>
      <c r="M8" s="119"/>
      <c r="N8" s="120"/>
      <c r="O8" s="129"/>
      <c r="P8" s="118"/>
      <c r="Q8" s="119"/>
      <c r="R8" s="119"/>
      <c r="S8" s="120"/>
      <c r="T8" s="1"/>
      <c r="U8" s="118"/>
      <c r="V8" s="119"/>
      <c r="W8" s="119"/>
      <c r="X8" s="120"/>
    </row>
    <row r="9" spans="1:24" ht="66" customHeight="1">
      <c r="A9" s="1"/>
      <c r="B9" s="118"/>
      <c r="C9" s="119"/>
      <c r="D9" s="119"/>
      <c r="E9" s="119"/>
      <c r="F9" s="119"/>
      <c r="G9" s="119"/>
      <c r="H9" s="119"/>
      <c r="I9" s="120"/>
      <c r="J9" s="4"/>
      <c r="K9" s="121"/>
      <c r="L9" s="122"/>
      <c r="M9" s="122"/>
      <c r="N9" s="123"/>
      <c r="O9" s="130"/>
      <c r="P9" s="121"/>
      <c r="Q9" s="122"/>
      <c r="R9" s="122"/>
      <c r="S9" s="123"/>
      <c r="T9" s="1"/>
      <c r="U9" s="121"/>
      <c r="V9" s="122"/>
      <c r="W9" s="122"/>
      <c r="X9" s="123"/>
    </row>
    <row r="10" spans="1:24" ht="3.75" customHeight="1">
      <c r="A10" s="1"/>
      <c r="B10" s="118"/>
      <c r="C10" s="119"/>
      <c r="D10" s="119"/>
      <c r="E10" s="119"/>
      <c r="F10" s="119"/>
      <c r="G10" s="119"/>
      <c r="H10" s="119"/>
      <c r="I10" s="120"/>
      <c r="J10" s="3"/>
      <c r="K10" s="5"/>
      <c r="L10" s="5"/>
      <c r="M10" s="5"/>
      <c r="N10" s="5"/>
      <c r="O10" s="6"/>
      <c r="P10" s="5"/>
      <c r="Q10" s="5"/>
      <c r="R10" s="5"/>
      <c r="S10" s="5"/>
      <c r="T10" s="1"/>
      <c r="U10" s="1"/>
      <c r="V10" s="1"/>
      <c r="W10" s="1"/>
      <c r="X10" s="1"/>
    </row>
    <row r="11" spans="1:24" ht="31.5" customHeight="1">
      <c r="A11" s="1"/>
      <c r="B11" s="121"/>
      <c r="C11" s="122"/>
      <c r="D11" s="122"/>
      <c r="E11" s="122"/>
      <c r="F11" s="122"/>
      <c r="G11" s="122"/>
      <c r="H11" s="122"/>
      <c r="I11" s="123"/>
      <c r="J11" s="1"/>
      <c r="K11" s="126" t="s">
        <v>8</v>
      </c>
      <c r="L11" s="112"/>
      <c r="M11" s="112"/>
      <c r="N11" s="112"/>
      <c r="O11" s="112"/>
      <c r="P11" s="112"/>
      <c r="Q11" s="112"/>
      <c r="R11" s="112"/>
      <c r="S11" s="113"/>
      <c r="T11" s="1"/>
      <c r="U11" s="124"/>
      <c r="V11" s="112"/>
      <c r="W11" s="112"/>
      <c r="X11" s="113"/>
    </row>
    <row r="12" spans="1:2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</sheetData>
  <mergeCells count="11">
    <mergeCell ref="B2:X2"/>
    <mergeCell ref="U4:X4"/>
    <mergeCell ref="U6:X9"/>
    <mergeCell ref="U11:X11"/>
    <mergeCell ref="B4:I11"/>
    <mergeCell ref="K11:S11"/>
    <mergeCell ref="P4:S4"/>
    <mergeCell ref="P6:S9"/>
    <mergeCell ref="K6:N9"/>
    <mergeCell ref="K4:N4"/>
    <mergeCell ref="O3:O9"/>
  </mergeCell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6545E"/>
    <pageSetUpPr fitToPage="1"/>
  </sheetPr>
  <dimension ref="A1:AG112"/>
  <sheetViews>
    <sheetView showGridLines="0" tabSelected="1" topLeftCell="F1" zoomScale="80" zoomScaleNormal="80" workbookViewId="0">
      <pane ySplit="4" topLeftCell="A62" activePane="bottomLeft" state="frozen"/>
      <selection pane="bottomLeft" activeCell="L66" sqref="L66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2.42578125" customWidth="1"/>
    <col min="5" max="5" width="13" customWidth="1"/>
    <col min="6" max="6" width="23.140625" customWidth="1"/>
    <col min="7" max="7" width="37" customWidth="1"/>
    <col min="8" max="8" width="19.7109375" bestFit="1" customWidth="1"/>
    <col min="9" max="9" width="24" bestFit="1" customWidth="1"/>
    <col min="10" max="10" width="20.5703125" customWidth="1"/>
    <col min="11" max="11" width="23.85546875" customWidth="1"/>
    <col min="12" max="12" width="23" customWidth="1"/>
    <col min="13" max="13" width="19.5703125" bestFit="1" customWidth="1"/>
    <col min="14" max="33" width="8.7109375" customWidth="1"/>
  </cols>
  <sheetData>
    <row r="1" spans="1:33" ht="65.25" customHeight="1" thickBot="1">
      <c r="A1" s="138" t="s">
        <v>28</v>
      </c>
      <c r="B1" s="139"/>
      <c r="C1" s="140"/>
      <c r="D1" s="147" t="s">
        <v>29</v>
      </c>
      <c r="E1" s="148"/>
      <c r="F1" s="148"/>
      <c r="G1" s="148"/>
      <c r="H1" s="148"/>
      <c r="I1" s="148"/>
      <c r="J1" s="148"/>
      <c r="K1" s="148"/>
      <c r="L1" s="149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</row>
    <row r="2" spans="1:33" ht="7.5" customHeight="1" thickBot="1">
      <c r="B2" s="8"/>
      <c r="G2" s="8"/>
    </row>
    <row r="3" spans="1:33" ht="35.25" customHeight="1">
      <c r="A3" s="131" t="s">
        <v>9</v>
      </c>
      <c r="B3" s="132"/>
      <c r="C3" s="133"/>
      <c r="D3" s="134" t="s">
        <v>10</v>
      </c>
      <c r="E3" s="135"/>
      <c r="F3" s="136" t="s">
        <v>11</v>
      </c>
      <c r="G3" s="132"/>
      <c r="H3" s="132"/>
      <c r="I3" s="132"/>
      <c r="J3" s="135"/>
      <c r="K3" s="137" t="s">
        <v>12</v>
      </c>
      <c r="L3" s="135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t="39" thickBot="1">
      <c r="A4" s="10" t="s">
        <v>13</v>
      </c>
      <c r="B4" s="11" t="s">
        <v>14</v>
      </c>
      <c r="C4" s="12" t="s">
        <v>15</v>
      </c>
      <c r="D4" s="13" t="s">
        <v>16</v>
      </c>
      <c r="E4" s="14" t="s">
        <v>17</v>
      </c>
      <c r="F4" s="15" t="s">
        <v>18</v>
      </c>
      <c r="G4" s="16" t="s">
        <v>19</v>
      </c>
      <c r="H4" s="16" t="s">
        <v>20</v>
      </c>
      <c r="I4" s="17" t="s">
        <v>21</v>
      </c>
      <c r="J4" s="17" t="s">
        <v>22</v>
      </c>
      <c r="K4" s="18" t="s">
        <v>23</v>
      </c>
      <c r="L4" s="19" t="s">
        <v>24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>
      <c r="A5" s="162">
        <v>981</v>
      </c>
      <c r="B5" s="163" t="s">
        <v>30</v>
      </c>
      <c r="C5" s="164" t="s">
        <v>31</v>
      </c>
      <c r="D5" s="162">
        <v>2</v>
      </c>
      <c r="E5" s="164">
        <v>3</v>
      </c>
      <c r="F5" s="32" t="s">
        <v>32</v>
      </c>
      <c r="G5" s="33"/>
      <c r="H5" s="34">
        <v>0</v>
      </c>
      <c r="I5" s="35">
        <v>0</v>
      </c>
      <c r="J5" s="36">
        <f>73155.94+59590.2</f>
        <v>132746.14000000001</v>
      </c>
      <c r="K5" s="37">
        <f>SUM(H5:J5)</f>
        <v>132746.14000000001</v>
      </c>
      <c r="L5" s="71">
        <f t="shared" ref="L5:L64" si="0">SUM(H5:I5)</f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38.25">
      <c r="A6" s="151"/>
      <c r="B6" s="154"/>
      <c r="C6" s="157"/>
      <c r="D6" s="151"/>
      <c r="E6" s="157"/>
      <c r="F6" s="32" t="s">
        <v>32</v>
      </c>
      <c r="G6" s="33" t="s">
        <v>173</v>
      </c>
      <c r="H6" s="34">
        <f>54054.39</f>
        <v>54054.39</v>
      </c>
      <c r="I6" s="34">
        <v>0</v>
      </c>
      <c r="J6" s="34">
        <v>0</v>
      </c>
      <c r="K6" s="34">
        <v>0</v>
      </c>
      <c r="L6" s="72">
        <f>SUM(H6:K6)</f>
        <v>54054.39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s="86" customFormat="1">
      <c r="A7" s="151"/>
      <c r="B7" s="154"/>
      <c r="C7" s="157"/>
      <c r="D7" s="151"/>
      <c r="E7" s="157"/>
      <c r="F7" s="32" t="s">
        <v>167</v>
      </c>
      <c r="G7" s="33" t="s">
        <v>176</v>
      </c>
      <c r="H7" s="34">
        <v>324937.5</v>
      </c>
      <c r="I7" s="34">
        <v>0</v>
      </c>
      <c r="J7" s="34">
        <v>0</v>
      </c>
      <c r="K7" s="34">
        <v>0</v>
      </c>
      <c r="L7" s="72">
        <f>SUM(H7:K7)</f>
        <v>324937.5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3">
      <c r="A8" s="144">
        <v>982</v>
      </c>
      <c r="B8" s="159" t="s">
        <v>35</v>
      </c>
      <c r="C8" s="141" t="s">
        <v>31</v>
      </c>
      <c r="D8" s="144">
        <v>2</v>
      </c>
      <c r="E8" s="141">
        <v>5</v>
      </c>
      <c r="F8" s="25" t="s">
        <v>32</v>
      </c>
      <c r="G8" s="39"/>
      <c r="H8" s="26">
        <v>0</v>
      </c>
      <c r="I8" s="27">
        <v>0</v>
      </c>
      <c r="J8" s="27">
        <f>73155.94+59590.2</f>
        <v>132746.14000000001</v>
      </c>
      <c r="K8" s="40">
        <f>SUM(H8:J8)</f>
        <v>132746.14000000001</v>
      </c>
      <c r="L8" s="73">
        <f t="shared" si="0"/>
        <v>0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</row>
    <row r="9" spans="1:33" ht="38.25">
      <c r="A9" s="145"/>
      <c r="B9" s="160"/>
      <c r="C9" s="142"/>
      <c r="D9" s="145"/>
      <c r="E9" s="142"/>
      <c r="F9" s="25" t="s">
        <v>32</v>
      </c>
      <c r="G9" s="70" t="s">
        <v>173</v>
      </c>
      <c r="H9" s="26">
        <f>54054.39*3</f>
        <v>162163.16999999998</v>
      </c>
      <c r="I9" s="26">
        <v>0</v>
      </c>
      <c r="J9" s="26">
        <v>0</v>
      </c>
      <c r="K9" s="26">
        <v>0</v>
      </c>
      <c r="L9" s="82">
        <f>SUM(H9:K9)</f>
        <v>162163.16999999998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3" ht="38.25">
      <c r="A10" s="42">
        <v>983</v>
      </c>
      <c r="B10" s="79" t="s">
        <v>36</v>
      </c>
      <c r="C10" s="43" t="s">
        <v>31</v>
      </c>
      <c r="D10" s="75" t="s">
        <v>175</v>
      </c>
      <c r="E10" s="76" t="s">
        <v>175</v>
      </c>
      <c r="F10" s="32" t="s">
        <v>33</v>
      </c>
      <c r="G10" s="33" t="s">
        <v>37</v>
      </c>
      <c r="H10" s="34">
        <v>1053074.1599999999</v>
      </c>
      <c r="I10" s="35">
        <v>97222.22</v>
      </c>
      <c r="J10" s="36">
        <v>0</v>
      </c>
      <c r="K10" s="37">
        <v>0</v>
      </c>
      <c r="L10" s="71">
        <f t="shared" si="0"/>
        <v>1150296.3799999999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33">
      <c r="A11" s="144">
        <v>985</v>
      </c>
      <c r="B11" s="159" t="s">
        <v>38</v>
      </c>
      <c r="C11" s="141" t="s">
        <v>31</v>
      </c>
      <c r="D11" s="144">
        <v>2</v>
      </c>
      <c r="E11" s="141">
        <v>3</v>
      </c>
      <c r="F11" s="25" t="s">
        <v>32</v>
      </c>
      <c r="G11" s="39"/>
      <c r="H11" s="26">
        <v>0</v>
      </c>
      <c r="I11" s="27">
        <v>0</v>
      </c>
      <c r="J11" s="27">
        <f>59590.2*2</f>
        <v>119180.4</v>
      </c>
      <c r="K11" s="40">
        <f t="shared" ref="K11:K14" si="1">SUM(H11:J11)</f>
        <v>119180.4</v>
      </c>
      <c r="L11" s="73">
        <f t="shared" si="0"/>
        <v>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</row>
    <row r="12" spans="1:33" s="86" customFormat="1">
      <c r="A12" s="145"/>
      <c r="B12" s="160"/>
      <c r="C12" s="142"/>
      <c r="D12" s="145"/>
      <c r="E12" s="142"/>
      <c r="F12" s="92" t="s">
        <v>167</v>
      </c>
      <c r="G12" s="93" t="s">
        <v>176</v>
      </c>
      <c r="H12" s="89">
        <v>324937.5</v>
      </c>
      <c r="I12" s="89"/>
      <c r="J12" s="89"/>
      <c r="K12" s="90"/>
      <c r="L12" s="91">
        <f>SUM(H12:K12)</f>
        <v>324937.5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ht="38.25">
      <c r="A13" s="168"/>
      <c r="B13" s="169"/>
      <c r="C13" s="170"/>
      <c r="D13" s="168"/>
      <c r="E13" s="170"/>
      <c r="F13" s="25" t="s">
        <v>32</v>
      </c>
      <c r="G13" s="70" t="s">
        <v>173</v>
      </c>
      <c r="H13" s="26">
        <f>54054.39</f>
        <v>54054.39</v>
      </c>
      <c r="I13" s="26">
        <v>0</v>
      </c>
      <c r="J13" s="26">
        <v>0</v>
      </c>
      <c r="K13" s="26">
        <v>0</v>
      </c>
      <c r="L13" s="82">
        <f>SUM(H13:K13)</f>
        <v>54054.39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>
      <c r="A14" s="150">
        <v>986</v>
      </c>
      <c r="B14" s="153" t="s">
        <v>39</v>
      </c>
      <c r="C14" s="156" t="s">
        <v>31</v>
      </c>
      <c r="D14" s="150">
        <v>2</v>
      </c>
      <c r="E14" s="156">
        <v>3</v>
      </c>
      <c r="F14" s="32" t="s">
        <v>32</v>
      </c>
      <c r="G14" s="33"/>
      <c r="H14" s="34">
        <v>0</v>
      </c>
      <c r="I14" s="35">
        <v>0</v>
      </c>
      <c r="J14" s="36">
        <f>59590.2*2</f>
        <v>119180.4</v>
      </c>
      <c r="K14" s="37">
        <f t="shared" si="1"/>
        <v>119180.4</v>
      </c>
      <c r="L14" s="71">
        <f t="shared" si="0"/>
        <v>0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86" customFormat="1">
      <c r="A15" s="151"/>
      <c r="B15" s="154"/>
      <c r="C15" s="157"/>
      <c r="D15" s="151"/>
      <c r="E15" s="157"/>
      <c r="F15" s="96" t="s">
        <v>167</v>
      </c>
      <c r="G15" s="97" t="s">
        <v>176</v>
      </c>
      <c r="H15" s="34">
        <v>324937.5</v>
      </c>
      <c r="I15" s="34"/>
      <c r="J15" s="87"/>
      <c r="K15" s="94"/>
      <c r="L15" s="95">
        <f>SUM(H15:K15)</f>
        <v>324937.5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38.25">
      <c r="A16" s="151"/>
      <c r="B16" s="154"/>
      <c r="C16" s="157"/>
      <c r="D16" s="151"/>
      <c r="E16" s="157"/>
      <c r="F16" s="32" t="s">
        <v>32</v>
      </c>
      <c r="G16" s="33" t="s">
        <v>173</v>
      </c>
      <c r="H16" s="34">
        <f>54054.39</f>
        <v>54054.39</v>
      </c>
      <c r="I16" s="34">
        <v>0</v>
      </c>
      <c r="J16" s="34">
        <v>0</v>
      </c>
      <c r="K16" s="34">
        <v>0</v>
      </c>
      <c r="L16" s="72">
        <f>SUM(H16:K16)</f>
        <v>54054.39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3">
      <c r="A17" s="144">
        <v>987</v>
      </c>
      <c r="B17" s="159" t="s">
        <v>40</v>
      </c>
      <c r="C17" s="141" t="s">
        <v>31</v>
      </c>
      <c r="D17" s="144">
        <v>2</v>
      </c>
      <c r="E17" s="141">
        <v>3</v>
      </c>
      <c r="F17" s="25" t="s">
        <v>32</v>
      </c>
      <c r="G17" s="39"/>
      <c r="H17" s="26">
        <v>0</v>
      </c>
      <c r="I17" s="27">
        <v>0</v>
      </c>
      <c r="J17" s="27">
        <f>59590.2*2</f>
        <v>119180.4</v>
      </c>
      <c r="K17" s="40">
        <f>SUM(H17:J17)</f>
        <v>119180.4</v>
      </c>
      <c r="L17" s="73">
        <f t="shared" si="0"/>
        <v>0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ht="38.25">
      <c r="A18" s="145"/>
      <c r="B18" s="160"/>
      <c r="C18" s="142"/>
      <c r="D18" s="145"/>
      <c r="E18" s="142"/>
      <c r="F18" s="25" t="s">
        <v>32</v>
      </c>
      <c r="G18" s="70" t="s">
        <v>173</v>
      </c>
      <c r="H18" s="26">
        <f>54054.39</f>
        <v>54054.39</v>
      </c>
      <c r="I18" s="26">
        <v>0</v>
      </c>
      <c r="J18" s="26">
        <v>0</v>
      </c>
      <c r="K18" s="26">
        <v>0</v>
      </c>
      <c r="L18" s="82">
        <f>SUM(H18:K18)</f>
        <v>54054.39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1:33" s="86" customFormat="1">
      <c r="A19" s="145"/>
      <c r="B19" s="160"/>
      <c r="C19" s="142"/>
      <c r="D19" s="145"/>
      <c r="E19" s="142"/>
      <c r="F19" s="92" t="s">
        <v>167</v>
      </c>
      <c r="G19" s="99" t="s">
        <v>176</v>
      </c>
      <c r="H19" s="89">
        <v>324937.5</v>
      </c>
      <c r="I19" s="89"/>
      <c r="J19" s="89"/>
      <c r="K19" s="89"/>
      <c r="L19" s="98">
        <f>SUM(H19:K19)</f>
        <v>324937.5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</row>
    <row r="20" spans="1:33" ht="25.5">
      <c r="A20" s="146"/>
      <c r="B20" s="161"/>
      <c r="C20" s="143"/>
      <c r="D20" s="146"/>
      <c r="E20" s="143"/>
      <c r="F20" s="25" t="s">
        <v>32</v>
      </c>
      <c r="G20" s="39" t="s">
        <v>41</v>
      </c>
      <c r="H20" s="26">
        <v>0</v>
      </c>
      <c r="I20" s="27">
        <v>5437.5</v>
      </c>
      <c r="J20" s="27">
        <v>0</v>
      </c>
      <c r="K20" s="40">
        <v>0</v>
      </c>
      <c r="L20" s="73">
        <f t="shared" si="0"/>
        <v>5437.5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1:33">
      <c r="A21" s="150">
        <v>988</v>
      </c>
      <c r="B21" s="153" t="s">
        <v>42</v>
      </c>
      <c r="C21" s="156" t="s">
        <v>31</v>
      </c>
      <c r="D21" s="150">
        <v>2</v>
      </c>
      <c r="E21" s="156">
        <v>3</v>
      </c>
      <c r="F21" s="32" t="s">
        <v>32</v>
      </c>
      <c r="G21" s="33"/>
      <c r="H21" s="34">
        <v>0</v>
      </c>
      <c r="I21" s="35">
        <v>0</v>
      </c>
      <c r="J21" s="36">
        <f>73155.94+59590.2</f>
        <v>132746.14000000001</v>
      </c>
      <c r="K21" s="37">
        <f>SUM(H21:J21)</f>
        <v>132746.14000000001</v>
      </c>
      <c r="L21" s="71">
        <f t="shared" si="0"/>
        <v>0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</row>
    <row r="22" spans="1:33" ht="38.25">
      <c r="A22" s="151"/>
      <c r="B22" s="154"/>
      <c r="C22" s="157"/>
      <c r="D22" s="151"/>
      <c r="E22" s="157"/>
      <c r="F22" s="32" t="s">
        <v>32</v>
      </c>
      <c r="G22" s="33" t="s">
        <v>173</v>
      </c>
      <c r="H22" s="34">
        <f>54054.39</f>
        <v>54054.39</v>
      </c>
      <c r="I22" s="34">
        <v>0</v>
      </c>
      <c r="J22" s="34">
        <v>0</v>
      </c>
      <c r="K22" s="34">
        <v>0</v>
      </c>
      <c r="L22" s="72">
        <f>SUM(H22:K22)</f>
        <v>54054.39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</row>
    <row r="23" spans="1:33" s="86" customFormat="1">
      <c r="A23" s="151"/>
      <c r="B23" s="154"/>
      <c r="C23" s="157"/>
      <c r="D23" s="151"/>
      <c r="E23" s="157"/>
      <c r="F23" s="96" t="s">
        <v>167</v>
      </c>
      <c r="G23" s="97" t="s">
        <v>176</v>
      </c>
      <c r="H23" s="34">
        <v>324937.5</v>
      </c>
      <c r="I23" s="34"/>
      <c r="J23" s="87"/>
      <c r="K23" s="34"/>
      <c r="L23" s="88">
        <f>SUM(H23:K23)</f>
        <v>324937.5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</row>
    <row r="24" spans="1:33" ht="38.25">
      <c r="A24" s="146"/>
      <c r="B24" s="161"/>
      <c r="C24" s="143"/>
      <c r="D24" s="146"/>
      <c r="E24" s="143"/>
      <c r="F24" s="32" t="s">
        <v>33</v>
      </c>
      <c r="G24" s="33" t="s">
        <v>37</v>
      </c>
      <c r="H24" s="34">
        <v>0</v>
      </c>
      <c r="I24" s="35">
        <v>97222.22</v>
      </c>
      <c r="J24" s="36">
        <v>0</v>
      </c>
      <c r="K24" s="37">
        <v>0</v>
      </c>
      <c r="L24" s="71">
        <f t="shared" si="0"/>
        <v>97222.22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</row>
    <row r="25" spans="1:33">
      <c r="A25" s="144">
        <v>989</v>
      </c>
      <c r="B25" s="159" t="s">
        <v>43</v>
      </c>
      <c r="C25" s="141" t="s">
        <v>31</v>
      </c>
      <c r="D25" s="144">
        <v>2</v>
      </c>
      <c r="E25" s="141">
        <v>3</v>
      </c>
      <c r="F25" s="25" t="s">
        <v>32</v>
      </c>
      <c r="G25" s="39"/>
      <c r="H25" s="26">
        <v>0</v>
      </c>
      <c r="I25" s="27">
        <v>0</v>
      </c>
      <c r="J25" s="27">
        <f>68413.41+59590.2</f>
        <v>128003.61</v>
      </c>
      <c r="K25" s="40">
        <f t="shared" ref="K25:K28" si="2">SUM(H25:J25)</f>
        <v>128003.61</v>
      </c>
      <c r="L25" s="73">
        <f t="shared" si="0"/>
        <v>0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</row>
    <row r="26" spans="1:33" s="86" customFormat="1">
      <c r="A26" s="145"/>
      <c r="B26" s="160"/>
      <c r="C26" s="142"/>
      <c r="D26" s="145"/>
      <c r="E26" s="142"/>
      <c r="F26" s="92" t="s">
        <v>167</v>
      </c>
      <c r="G26" s="93" t="s">
        <v>176</v>
      </c>
      <c r="H26" s="89">
        <v>324937.5</v>
      </c>
      <c r="I26" s="89"/>
      <c r="J26" s="89"/>
      <c r="K26" s="90"/>
      <c r="L26" s="100">
        <f>SUM(H26:K26)</f>
        <v>324937.5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</row>
    <row r="27" spans="1:33" ht="38.25">
      <c r="A27" s="168"/>
      <c r="B27" s="169"/>
      <c r="C27" s="170"/>
      <c r="D27" s="168"/>
      <c r="E27" s="170"/>
      <c r="F27" s="25" t="s">
        <v>32</v>
      </c>
      <c r="G27" s="70" t="s">
        <v>173</v>
      </c>
      <c r="H27" s="26">
        <f>54054.39</f>
        <v>54054.39</v>
      </c>
      <c r="I27" s="26">
        <v>0</v>
      </c>
      <c r="J27" s="26">
        <v>0</v>
      </c>
      <c r="K27" s="26">
        <v>0</v>
      </c>
      <c r="L27" s="73">
        <f t="shared" si="0"/>
        <v>54054.39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</row>
    <row r="28" spans="1:33">
      <c r="A28" s="150">
        <v>990</v>
      </c>
      <c r="B28" s="153" t="s">
        <v>44</v>
      </c>
      <c r="C28" s="156" t="s">
        <v>31</v>
      </c>
      <c r="D28" s="150">
        <v>2</v>
      </c>
      <c r="E28" s="156">
        <v>3</v>
      </c>
      <c r="F28" s="32" t="s">
        <v>32</v>
      </c>
      <c r="G28" s="33"/>
      <c r="H28" s="34">
        <v>0</v>
      </c>
      <c r="I28" s="35">
        <v>0</v>
      </c>
      <c r="J28" s="36">
        <f>59590.2*2</f>
        <v>119180.4</v>
      </c>
      <c r="K28" s="37">
        <f t="shared" si="2"/>
        <v>119180.4</v>
      </c>
      <c r="L28" s="71">
        <f t="shared" si="0"/>
        <v>0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</row>
    <row r="29" spans="1:33" ht="38.25">
      <c r="A29" s="151"/>
      <c r="B29" s="154"/>
      <c r="C29" s="157"/>
      <c r="D29" s="151"/>
      <c r="E29" s="157"/>
      <c r="F29" s="32" t="s">
        <v>32</v>
      </c>
      <c r="G29" s="33" t="s">
        <v>173</v>
      </c>
      <c r="H29" s="34">
        <f>54054.39</f>
        <v>54054.39</v>
      </c>
      <c r="I29" s="34">
        <v>0</v>
      </c>
      <c r="J29" s="34">
        <v>0</v>
      </c>
      <c r="K29" s="34">
        <v>0</v>
      </c>
      <c r="L29" s="72">
        <f>SUM(H29:K29)</f>
        <v>54054.39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</row>
    <row r="30" spans="1:33" s="86" customFormat="1">
      <c r="A30" s="151"/>
      <c r="B30" s="154"/>
      <c r="C30" s="157"/>
      <c r="D30" s="151"/>
      <c r="E30" s="157"/>
      <c r="F30" s="96" t="s">
        <v>167</v>
      </c>
      <c r="G30" s="97" t="s">
        <v>176</v>
      </c>
      <c r="H30" s="34">
        <v>324937.5</v>
      </c>
      <c r="I30" s="34"/>
      <c r="J30" s="87"/>
      <c r="K30" s="34"/>
      <c r="L30" s="88">
        <f>SUM(H30:K30)</f>
        <v>324937.5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</row>
    <row r="31" spans="1:33" ht="25.5">
      <c r="A31" s="152"/>
      <c r="B31" s="155"/>
      <c r="C31" s="158"/>
      <c r="D31" s="152"/>
      <c r="E31" s="158"/>
      <c r="F31" s="32" t="s">
        <v>34</v>
      </c>
      <c r="G31" s="33" t="s">
        <v>45</v>
      </c>
      <c r="H31" s="34">
        <v>0</v>
      </c>
      <c r="I31" s="35">
        <v>78167.289999999994</v>
      </c>
      <c r="J31" s="36">
        <v>0</v>
      </c>
      <c r="K31" s="37">
        <v>0</v>
      </c>
      <c r="L31" s="71">
        <f t="shared" si="0"/>
        <v>78167.289999999994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</row>
    <row r="32" spans="1:33">
      <c r="A32" s="144">
        <v>991</v>
      </c>
      <c r="B32" s="159" t="s">
        <v>46</v>
      </c>
      <c r="C32" s="141" t="s">
        <v>31</v>
      </c>
      <c r="D32" s="144">
        <v>2</v>
      </c>
      <c r="E32" s="141">
        <v>3</v>
      </c>
      <c r="F32" s="25" t="s">
        <v>32</v>
      </c>
      <c r="G32" s="39"/>
      <c r="H32" s="26">
        <v>0</v>
      </c>
      <c r="I32" s="27">
        <v>0</v>
      </c>
      <c r="J32" s="27">
        <f>59590.2*2</f>
        <v>119180.4</v>
      </c>
      <c r="K32" s="40">
        <f>SUM(H32:J32)</f>
        <v>119180.4</v>
      </c>
      <c r="L32" s="73">
        <f t="shared" si="0"/>
        <v>0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</row>
    <row r="33" spans="1:33" ht="38.25">
      <c r="A33" s="145"/>
      <c r="B33" s="160"/>
      <c r="C33" s="142"/>
      <c r="D33" s="145"/>
      <c r="E33" s="142"/>
      <c r="F33" s="25" t="s">
        <v>32</v>
      </c>
      <c r="G33" s="70" t="s">
        <v>173</v>
      </c>
      <c r="H33" s="26">
        <f>54054.39</f>
        <v>54054.39</v>
      </c>
      <c r="I33" s="26">
        <v>0</v>
      </c>
      <c r="J33" s="26">
        <v>0</v>
      </c>
      <c r="K33" s="26">
        <v>0</v>
      </c>
      <c r="L33" s="73">
        <f t="shared" si="0"/>
        <v>54054.39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</row>
    <row r="34" spans="1:33" s="86" customFormat="1">
      <c r="A34" s="145"/>
      <c r="B34" s="160"/>
      <c r="C34" s="142"/>
      <c r="D34" s="145"/>
      <c r="E34" s="142"/>
      <c r="F34" s="92" t="s">
        <v>167</v>
      </c>
      <c r="G34" s="99" t="s">
        <v>176</v>
      </c>
      <c r="H34" s="89">
        <v>324937.5</v>
      </c>
      <c r="I34" s="89"/>
      <c r="J34" s="89"/>
      <c r="K34" s="89"/>
      <c r="L34" s="100">
        <f>SUM(H34:K34)</f>
        <v>324937.5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</row>
    <row r="35" spans="1:33" ht="15.75" customHeight="1">
      <c r="A35" s="42">
        <v>992</v>
      </c>
      <c r="B35" s="79" t="s">
        <v>47</v>
      </c>
      <c r="C35" s="43" t="s">
        <v>31</v>
      </c>
      <c r="D35" s="75" t="s">
        <v>175</v>
      </c>
      <c r="E35" s="76" t="s">
        <v>175</v>
      </c>
      <c r="F35" s="32"/>
      <c r="G35" s="33"/>
      <c r="H35" s="34">
        <v>0</v>
      </c>
      <c r="I35" s="35">
        <v>0</v>
      </c>
      <c r="J35" s="36">
        <v>0</v>
      </c>
      <c r="K35" s="37">
        <f t="shared" ref="K35:K37" si="3">SUM(H35:J35)</f>
        <v>0</v>
      </c>
      <c r="L35" s="71">
        <f t="shared" si="0"/>
        <v>0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</row>
    <row r="36" spans="1:33" ht="15.75" customHeight="1">
      <c r="A36" s="20">
        <v>1004</v>
      </c>
      <c r="B36" s="21" t="s">
        <v>48</v>
      </c>
      <c r="C36" s="22" t="s">
        <v>31</v>
      </c>
      <c r="D36" s="77" t="s">
        <v>175</v>
      </c>
      <c r="E36" s="78" t="s">
        <v>175</v>
      </c>
      <c r="F36" s="25"/>
      <c r="G36" s="39"/>
      <c r="H36" s="26">
        <v>0</v>
      </c>
      <c r="I36" s="27">
        <v>0</v>
      </c>
      <c r="J36" s="27">
        <v>0</v>
      </c>
      <c r="K36" s="40">
        <f t="shared" si="3"/>
        <v>0</v>
      </c>
      <c r="L36" s="73">
        <f t="shared" si="0"/>
        <v>0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</row>
    <row r="37" spans="1:33">
      <c r="A37" s="150">
        <v>1006</v>
      </c>
      <c r="B37" s="153" t="s">
        <v>49</v>
      </c>
      <c r="C37" s="156" t="s">
        <v>31</v>
      </c>
      <c r="D37" s="150">
        <v>2</v>
      </c>
      <c r="E37" s="156">
        <v>4</v>
      </c>
      <c r="F37" s="32" t="s">
        <v>32</v>
      </c>
      <c r="G37" s="33"/>
      <c r="H37" s="34">
        <v>0</v>
      </c>
      <c r="I37" s="35">
        <v>0</v>
      </c>
      <c r="J37" s="36">
        <f>42450.94+73155.94</f>
        <v>115606.88</v>
      </c>
      <c r="K37" s="37">
        <f t="shared" si="3"/>
        <v>115606.88</v>
      </c>
      <c r="L37" s="71">
        <f t="shared" si="0"/>
        <v>0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</row>
    <row r="38" spans="1:33" ht="38.25">
      <c r="A38" s="151"/>
      <c r="B38" s="154"/>
      <c r="C38" s="157"/>
      <c r="D38" s="151"/>
      <c r="E38" s="157"/>
      <c r="F38" s="32" t="s">
        <v>32</v>
      </c>
      <c r="G38" s="33" t="s">
        <v>173</v>
      </c>
      <c r="H38" s="34">
        <f>54054.39*2</f>
        <v>108108.78</v>
      </c>
      <c r="I38" s="34">
        <v>0</v>
      </c>
      <c r="J38" s="34">
        <v>0</v>
      </c>
      <c r="K38" s="34">
        <v>0</v>
      </c>
      <c r="L38" s="72">
        <f>SUM(H38:K38)</f>
        <v>108108.78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</row>
    <row r="39" spans="1:33" s="86" customFormat="1">
      <c r="A39" s="151"/>
      <c r="B39" s="154"/>
      <c r="C39" s="157"/>
      <c r="D39" s="151"/>
      <c r="E39" s="157"/>
      <c r="F39" s="96" t="s">
        <v>167</v>
      </c>
      <c r="G39" s="97" t="s">
        <v>176</v>
      </c>
      <c r="H39" s="34">
        <v>324937.5</v>
      </c>
      <c r="I39" s="34"/>
      <c r="J39" s="87"/>
      <c r="K39" s="34"/>
      <c r="L39" s="88">
        <f>SUM(H39:K39)</f>
        <v>324937.5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</row>
    <row r="40" spans="1:33">
      <c r="A40" s="144">
        <v>1007</v>
      </c>
      <c r="B40" s="159" t="s">
        <v>50</v>
      </c>
      <c r="C40" s="141" t="s">
        <v>31</v>
      </c>
      <c r="D40" s="144">
        <v>2</v>
      </c>
      <c r="E40" s="141">
        <v>3</v>
      </c>
      <c r="F40" s="25" t="s">
        <v>32</v>
      </c>
      <c r="G40" s="39"/>
      <c r="H40" s="26">
        <v>0</v>
      </c>
      <c r="I40" s="27">
        <v>0</v>
      </c>
      <c r="J40" s="27">
        <f>59590.2*2</f>
        <v>119180.4</v>
      </c>
      <c r="K40" s="40">
        <f>SUM(H40:J40)</f>
        <v>119180.4</v>
      </c>
      <c r="L40" s="73">
        <f t="shared" si="0"/>
        <v>0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</row>
    <row r="41" spans="1:33" ht="38.25">
      <c r="A41" s="145"/>
      <c r="B41" s="160"/>
      <c r="C41" s="142"/>
      <c r="D41" s="145"/>
      <c r="E41" s="142"/>
      <c r="F41" s="25" t="s">
        <v>32</v>
      </c>
      <c r="G41" s="70" t="s">
        <v>173</v>
      </c>
      <c r="H41" s="26">
        <f>54054.39</f>
        <v>54054.39</v>
      </c>
      <c r="I41" s="26">
        <v>0</v>
      </c>
      <c r="J41" s="26">
        <v>0</v>
      </c>
      <c r="K41" s="26">
        <v>0</v>
      </c>
      <c r="L41" s="73">
        <f t="shared" si="0"/>
        <v>54054.39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</row>
    <row r="42" spans="1:33" ht="38.25">
      <c r="A42" s="42">
        <v>1009</v>
      </c>
      <c r="B42" s="79" t="s">
        <v>51</v>
      </c>
      <c r="C42" s="43" t="s">
        <v>31</v>
      </c>
      <c r="D42" s="75" t="s">
        <v>175</v>
      </c>
      <c r="E42" s="76" t="s">
        <v>175</v>
      </c>
      <c r="F42" s="32" t="s">
        <v>34</v>
      </c>
      <c r="G42" s="33" t="s">
        <v>52</v>
      </c>
      <c r="H42" s="34">
        <v>0</v>
      </c>
      <c r="I42" s="35">
        <v>86962.5</v>
      </c>
      <c r="J42" s="36">
        <v>0</v>
      </c>
      <c r="K42" s="37">
        <v>0</v>
      </c>
      <c r="L42" s="71">
        <f t="shared" si="0"/>
        <v>86962.5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</row>
    <row r="43" spans="1:33">
      <c r="A43" s="144">
        <v>1506</v>
      </c>
      <c r="B43" s="159" t="s">
        <v>53</v>
      </c>
      <c r="C43" s="141" t="s">
        <v>31</v>
      </c>
      <c r="D43" s="144">
        <v>2</v>
      </c>
      <c r="E43" s="141">
        <v>3</v>
      </c>
      <c r="F43" s="25" t="s">
        <v>32</v>
      </c>
      <c r="G43" s="39"/>
      <c r="H43" s="26">
        <v>0</v>
      </c>
      <c r="I43" s="27">
        <v>0</v>
      </c>
      <c r="J43" s="27">
        <f>59590.2*2</f>
        <v>119180.4</v>
      </c>
      <c r="K43" s="40">
        <f t="shared" ref="K43:K46" si="4">SUM(H43:J43)</f>
        <v>119180.4</v>
      </c>
      <c r="L43" s="73">
        <f t="shared" si="0"/>
        <v>0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</row>
    <row r="44" spans="1:33" s="86" customFormat="1">
      <c r="A44" s="145"/>
      <c r="B44" s="160"/>
      <c r="C44" s="142"/>
      <c r="D44" s="145"/>
      <c r="E44" s="142"/>
      <c r="F44" s="92" t="s">
        <v>167</v>
      </c>
      <c r="G44" s="93" t="s">
        <v>176</v>
      </c>
      <c r="H44" s="89">
        <v>324937.5</v>
      </c>
      <c r="I44" s="89"/>
      <c r="J44" s="89"/>
      <c r="K44" s="90"/>
      <c r="L44" s="100">
        <f>SUM(H44:K44)</f>
        <v>324937.5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</row>
    <row r="45" spans="1:33" ht="38.25">
      <c r="A45" s="168"/>
      <c r="B45" s="169"/>
      <c r="C45" s="170"/>
      <c r="D45" s="168"/>
      <c r="E45" s="170"/>
      <c r="F45" s="25" t="s">
        <v>32</v>
      </c>
      <c r="G45" s="70" t="s">
        <v>173</v>
      </c>
      <c r="H45" s="26">
        <f>54054.39</f>
        <v>54054.39</v>
      </c>
      <c r="I45" s="26">
        <v>0</v>
      </c>
      <c r="J45" s="26">
        <v>0</v>
      </c>
      <c r="K45" s="26">
        <v>0</v>
      </c>
      <c r="L45" s="73">
        <f t="shared" si="0"/>
        <v>54054.39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</row>
    <row r="46" spans="1:33">
      <c r="A46" s="150">
        <v>1573</v>
      </c>
      <c r="B46" s="153" t="s">
        <v>54</v>
      </c>
      <c r="C46" s="156" t="s">
        <v>31</v>
      </c>
      <c r="D46" s="150">
        <v>2</v>
      </c>
      <c r="E46" s="156">
        <v>3</v>
      </c>
      <c r="F46" s="32" t="s">
        <v>32</v>
      </c>
      <c r="G46" s="33"/>
      <c r="H46" s="34">
        <v>0</v>
      </c>
      <c r="I46" s="35">
        <v>0</v>
      </c>
      <c r="J46" s="36">
        <f>59590.2*2</f>
        <v>119180.4</v>
      </c>
      <c r="K46" s="37">
        <f t="shared" si="4"/>
        <v>119180.4</v>
      </c>
      <c r="L46" s="71">
        <f t="shared" si="0"/>
        <v>0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</row>
    <row r="47" spans="1:33" ht="38.25">
      <c r="A47" s="151"/>
      <c r="B47" s="154"/>
      <c r="C47" s="157"/>
      <c r="D47" s="151"/>
      <c r="E47" s="157"/>
      <c r="F47" s="32" t="s">
        <v>32</v>
      </c>
      <c r="G47" s="33" t="s">
        <v>173</v>
      </c>
      <c r="H47" s="34">
        <f>54054.39</f>
        <v>54054.39</v>
      </c>
      <c r="I47" s="34">
        <v>0</v>
      </c>
      <c r="J47" s="34">
        <v>0</v>
      </c>
      <c r="K47" s="34">
        <v>0</v>
      </c>
      <c r="L47" s="72">
        <f>SUM(H47:K47)</f>
        <v>54054.39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</row>
    <row r="48" spans="1:33" s="86" customFormat="1">
      <c r="A48" s="151"/>
      <c r="B48" s="154"/>
      <c r="C48" s="157"/>
      <c r="D48" s="151"/>
      <c r="E48" s="157"/>
      <c r="F48" s="96" t="s">
        <v>167</v>
      </c>
      <c r="G48" s="97" t="s">
        <v>176</v>
      </c>
      <c r="H48" s="34">
        <v>324937.5</v>
      </c>
      <c r="I48" s="34"/>
      <c r="J48" s="87"/>
      <c r="K48" s="34"/>
      <c r="L48" s="88">
        <f>SUM(H48:K48)</f>
        <v>324937.5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</row>
    <row r="49" spans="1:33" ht="38.25">
      <c r="A49" s="146"/>
      <c r="B49" s="161"/>
      <c r="C49" s="143"/>
      <c r="D49" s="146"/>
      <c r="E49" s="143"/>
      <c r="F49" s="32" t="s">
        <v>33</v>
      </c>
      <c r="G49" s="33" t="s">
        <v>37</v>
      </c>
      <c r="H49" s="34">
        <v>0</v>
      </c>
      <c r="I49" s="35">
        <v>97222.22</v>
      </c>
      <c r="J49" s="36">
        <v>0</v>
      </c>
      <c r="K49" s="37">
        <v>0</v>
      </c>
      <c r="L49" s="71">
        <f t="shared" si="0"/>
        <v>97222.22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</row>
    <row r="50" spans="1:33">
      <c r="A50" s="144">
        <v>1730</v>
      </c>
      <c r="B50" s="159" t="s">
        <v>55</v>
      </c>
      <c r="C50" s="141" t="s">
        <v>31</v>
      </c>
      <c r="D50" s="144">
        <v>2</v>
      </c>
      <c r="E50" s="141">
        <v>3</v>
      </c>
      <c r="F50" s="25" t="s">
        <v>32</v>
      </c>
      <c r="G50" s="39"/>
      <c r="H50" s="26">
        <v>0</v>
      </c>
      <c r="I50" s="27">
        <v>0</v>
      </c>
      <c r="J50" s="27">
        <f>59590.2*2</f>
        <v>119180.4</v>
      </c>
      <c r="K50" s="40">
        <f>SUM(H50:J50)</f>
        <v>119180.4</v>
      </c>
      <c r="L50" s="73">
        <f t="shared" si="0"/>
        <v>0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</row>
    <row r="51" spans="1:33" ht="38.25">
      <c r="A51" s="145"/>
      <c r="B51" s="160"/>
      <c r="C51" s="142"/>
      <c r="D51" s="145"/>
      <c r="E51" s="142"/>
      <c r="F51" s="25" t="s">
        <v>32</v>
      </c>
      <c r="G51" s="70" t="s">
        <v>173</v>
      </c>
      <c r="H51" s="26">
        <f>54054.39</f>
        <v>54054.39</v>
      </c>
      <c r="I51" s="26">
        <v>0</v>
      </c>
      <c r="J51" s="26">
        <v>0</v>
      </c>
      <c r="K51" s="26">
        <v>0</v>
      </c>
      <c r="L51" s="73">
        <f t="shared" si="0"/>
        <v>54054.39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</row>
    <row r="52" spans="1:33" s="86" customFormat="1">
      <c r="A52" s="145"/>
      <c r="B52" s="160"/>
      <c r="C52" s="142"/>
      <c r="D52" s="145"/>
      <c r="E52" s="142"/>
      <c r="F52" s="92" t="s">
        <v>167</v>
      </c>
      <c r="G52" s="99" t="s">
        <v>176</v>
      </c>
      <c r="H52" s="89">
        <v>324937.5</v>
      </c>
      <c r="I52" s="89"/>
      <c r="J52" s="89"/>
      <c r="K52" s="89"/>
      <c r="L52" s="100">
        <f>SUM(H52:K52)</f>
        <v>324937.5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</row>
    <row r="53" spans="1:33">
      <c r="A53" s="150">
        <v>1732</v>
      </c>
      <c r="B53" s="153" t="s">
        <v>56</v>
      </c>
      <c r="C53" s="156" t="s">
        <v>31</v>
      </c>
      <c r="D53" s="150">
        <v>2</v>
      </c>
      <c r="E53" s="156">
        <v>3</v>
      </c>
      <c r="F53" s="32" t="s">
        <v>32</v>
      </c>
      <c r="G53" s="33"/>
      <c r="H53" s="34">
        <v>0</v>
      </c>
      <c r="I53" s="35">
        <v>0</v>
      </c>
      <c r="J53" s="36">
        <f>59590.2*2</f>
        <v>119180.4</v>
      </c>
      <c r="K53" s="37">
        <f t="shared" ref="K53:K55" si="5">SUM(H53:J53)</f>
        <v>119180.4</v>
      </c>
      <c r="L53" s="71">
        <f t="shared" si="0"/>
        <v>0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</row>
    <row r="54" spans="1:33" ht="38.25">
      <c r="A54" s="165"/>
      <c r="B54" s="166"/>
      <c r="C54" s="167"/>
      <c r="D54" s="165"/>
      <c r="E54" s="167"/>
      <c r="F54" s="32" t="s">
        <v>32</v>
      </c>
      <c r="G54" s="33" t="s">
        <v>173</v>
      </c>
      <c r="H54" s="34">
        <f>54054.39</f>
        <v>54054.39</v>
      </c>
      <c r="I54" s="34">
        <v>0</v>
      </c>
      <c r="J54" s="34">
        <v>0</v>
      </c>
      <c r="K54" s="34">
        <v>0</v>
      </c>
      <c r="L54" s="72">
        <f>SUM(H54:K54)</f>
        <v>54054.39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</row>
    <row r="55" spans="1:33">
      <c r="A55" s="144">
        <v>1733</v>
      </c>
      <c r="B55" s="159" t="s">
        <v>57</v>
      </c>
      <c r="C55" s="141" t="s">
        <v>31</v>
      </c>
      <c r="D55" s="144">
        <v>2</v>
      </c>
      <c r="E55" s="141">
        <v>3</v>
      </c>
      <c r="F55" s="25" t="s">
        <v>32</v>
      </c>
      <c r="G55" s="39"/>
      <c r="H55" s="26">
        <v>0</v>
      </c>
      <c r="I55" s="27">
        <v>0</v>
      </c>
      <c r="J55" s="27">
        <f>59590.2*2</f>
        <v>119180.4</v>
      </c>
      <c r="K55" s="40">
        <f t="shared" si="5"/>
        <v>119180.4</v>
      </c>
      <c r="L55" s="73">
        <f t="shared" si="0"/>
        <v>0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</row>
    <row r="56" spans="1:33" ht="38.25">
      <c r="A56" s="145"/>
      <c r="B56" s="160"/>
      <c r="C56" s="142"/>
      <c r="D56" s="145"/>
      <c r="E56" s="142"/>
      <c r="F56" s="25" t="s">
        <v>32</v>
      </c>
      <c r="G56" s="70" t="s">
        <v>173</v>
      </c>
      <c r="H56" s="26">
        <f>54054.39</f>
        <v>54054.39</v>
      </c>
      <c r="I56" s="26">
        <v>0</v>
      </c>
      <c r="J56" s="26">
        <v>0</v>
      </c>
      <c r="K56" s="26">
        <v>0</v>
      </c>
      <c r="L56" s="73">
        <f t="shared" si="0"/>
        <v>54054.39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</row>
    <row r="57" spans="1:33" ht="38.25">
      <c r="A57" s="146"/>
      <c r="B57" s="161"/>
      <c r="C57" s="143"/>
      <c r="D57" s="146"/>
      <c r="E57" s="143"/>
      <c r="F57" s="25" t="s">
        <v>33</v>
      </c>
      <c r="G57" s="39" t="s">
        <v>37</v>
      </c>
      <c r="H57" s="26">
        <v>0</v>
      </c>
      <c r="I57" s="27">
        <v>97222.22</v>
      </c>
      <c r="J57" s="26">
        <v>0</v>
      </c>
      <c r="K57" s="40">
        <v>0</v>
      </c>
      <c r="L57" s="73">
        <f t="shared" si="0"/>
        <v>97222.22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</row>
    <row r="58" spans="1:33" ht="25.5" customHeight="1">
      <c r="A58" s="150">
        <v>1735</v>
      </c>
      <c r="B58" s="153" t="s">
        <v>58</v>
      </c>
      <c r="C58" s="156" t="s">
        <v>31</v>
      </c>
      <c r="D58" s="150">
        <v>2</v>
      </c>
      <c r="E58" s="156">
        <v>4</v>
      </c>
      <c r="F58" s="32" t="s">
        <v>32</v>
      </c>
      <c r="G58" s="44"/>
      <c r="H58" s="45">
        <v>0</v>
      </c>
      <c r="I58" s="46">
        <v>0</v>
      </c>
      <c r="J58" s="36">
        <f>59590.2*2</f>
        <v>119180.4</v>
      </c>
      <c r="K58" s="47">
        <f t="shared" ref="K58:K64" si="6">SUM(H58:J58)</f>
        <v>119180.4</v>
      </c>
      <c r="L58" s="74">
        <f t="shared" si="0"/>
        <v>0</v>
      </c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</row>
    <row r="59" spans="1:33" ht="38.25">
      <c r="A59" s="165"/>
      <c r="B59" s="166"/>
      <c r="C59" s="167"/>
      <c r="D59" s="165"/>
      <c r="E59" s="167"/>
      <c r="F59" s="32" t="s">
        <v>32</v>
      </c>
      <c r="G59" s="33" t="s">
        <v>173</v>
      </c>
      <c r="H59" s="34">
        <f>54054.39*2</f>
        <v>108108.78</v>
      </c>
      <c r="I59" s="34">
        <v>0</v>
      </c>
      <c r="J59" s="34">
        <v>0</v>
      </c>
      <c r="K59" s="34">
        <v>0</v>
      </c>
      <c r="L59" s="72">
        <f>SUM(H59:K59)</f>
        <v>108108.78</v>
      </c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</row>
    <row r="60" spans="1:33" ht="25.5">
      <c r="A60" s="20">
        <v>1736</v>
      </c>
      <c r="B60" s="21" t="s">
        <v>59</v>
      </c>
      <c r="C60" s="22" t="s">
        <v>31</v>
      </c>
      <c r="D60" s="38" t="s">
        <v>60</v>
      </c>
      <c r="E60" s="38" t="s">
        <v>60</v>
      </c>
      <c r="F60" s="25"/>
      <c r="G60" s="39"/>
      <c r="H60" s="26">
        <v>0</v>
      </c>
      <c r="I60" s="27">
        <v>0</v>
      </c>
      <c r="J60" s="27">
        <v>0</v>
      </c>
      <c r="K60" s="40">
        <f t="shared" si="6"/>
        <v>0</v>
      </c>
      <c r="L60" s="73">
        <f t="shared" si="0"/>
        <v>0</v>
      </c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</row>
    <row r="61" spans="1:33">
      <c r="A61" s="150">
        <v>1977</v>
      </c>
      <c r="B61" s="153" t="s">
        <v>61</v>
      </c>
      <c r="C61" s="156" t="s">
        <v>31</v>
      </c>
      <c r="D61" s="150">
        <v>2</v>
      </c>
      <c r="E61" s="156">
        <v>3</v>
      </c>
      <c r="F61" s="32" t="s">
        <v>32</v>
      </c>
      <c r="G61" s="33"/>
      <c r="H61" s="34">
        <v>0</v>
      </c>
      <c r="I61" s="35">
        <v>0</v>
      </c>
      <c r="J61" s="36">
        <f>59590.2*2</f>
        <v>119180.4</v>
      </c>
      <c r="K61" s="37">
        <f t="shared" si="6"/>
        <v>119180.4</v>
      </c>
      <c r="L61" s="71">
        <f t="shared" si="0"/>
        <v>0</v>
      </c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</row>
    <row r="62" spans="1:33" s="86" customFormat="1">
      <c r="A62" s="151"/>
      <c r="B62" s="154"/>
      <c r="C62" s="157"/>
      <c r="D62" s="151"/>
      <c r="E62" s="157"/>
      <c r="F62" s="96" t="s">
        <v>167</v>
      </c>
      <c r="G62" s="97" t="s">
        <v>176</v>
      </c>
      <c r="H62" s="34">
        <v>324937.5</v>
      </c>
      <c r="I62" s="34"/>
      <c r="J62" s="87"/>
      <c r="K62" s="94"/>
      <c r="L62" s="95">
        <f>SUM(H62:K62)</f>
        <v>324937.5</v>
      </c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</row>
    <row r="63" spans="1:33" ht="38.25">
      <c r="A63" s="165"/>
      <c r="B63" s="166"/>
      <c r="C63" s="167"/>
      <c r="D63" s="165"/>
      <c r="E63" s="167"/>
      <c r="F63" s="32" t="s">
        <v>32</v>
      </c>
      <c r="G63" s="33" t="s">
        <v>173</v>
      </c>
      <c r="H63" s="34">
        <f>54054.39</f>
        <v>54054.39</v>
      </c>
      <c r="I63" s="34">
        <v>0</v>
      </c>
      <c r="J63" s="34">
        <v>0</v>
      </c>
      <c r="K63" s="34">
        <v>0</v>
      </c>
      <c r="L63" s="72">
        <f>SUM(H63:K63)</f>
        <v>54054.39</v>
      </c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</row>
    <row r="64" spans="1:33" ht="25.5">
      <c r="A64" s="101">
        <v>3182</v>
      </c>
      <c r="B64" s="102" t="s">
        <v>62</v>
      </c>
      <c r="C64" s="103" t="s">
        <v>31</v>
      </c>
      <c r="D64" s="104" t="s">
        <v>174</v>
      </c>
      <c r="E64" s="104" t="s">
        <v>174</v>
      </c>
      <c r="F64" s="105"/>
      <c r="G64" s="106"/>
      <c r="H64" s="107">
        <v>0</v>
      </c>
      <c r="I64" s="108">
        <v>0</v>
      </c>
      <c r="J64" s="108">
        <v>0</v>
      </c>
      <c r="K64" s="109">
        <f t="shared" si="6"/>
        <v>0</v>
      </c>
      <c r="L64" s="110">
        <f t="shared" si="0"/>
        <v>0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</row>
    <row r="65" spans="1:33" ht="11.25" customHeight="1">
      <c r="A65" s="7"/>
      <c r="B65" s="80"/>
      <c r="C65" s="7"/>
      <c r="D65" s="7"/>
      <c r="E65" s="7"/>
      <c r="F65" s="7"/>
      <c r="G65" s="8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</row>
    <row r="66" spans="1:33" ht="15.75" customHeight="1">
      <c r="A66" s="7"/>
      <c r="B66" s="8"/>
      <c r="C66" s="7"/>
      <c r="D66" s="7"/>
      <c r="E66" s="7"/>
      <c r="F66" s="7"/>
      <c r="G66" s="83" t="s">
        <v>27</v>
      </c>
      <c r="H66" s="84">
        <f>SUM(H5:H65)</f>
        <v>6466458.2399999993</v>
      </c>
      <c r="I66" s="84">
        <f>SUM(I5:I64)</f>
        <v>559456.16999999993</v>
      </c>
      <c r="J66" s="84">
        <f>SUM(J5:J64)</f>
        <v>2191194.1099999994</v>
      </c>
      <c r="K66" s="85">
        <f>SUM(K5:K64)</f>
        <v>2191194.1099999994</v>
      </c>
      <c r="L66" s="31">
        <f>SUM(L5:L65)</f>
        <v>7025914.4099999983</v>
      </c>
      <c r="M66" s="81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</row>
    <row r="67" spans="1:33" ht="15.75" customHeight="1">
      <c r="A67" s="7"/>
      <c r="B67" s="8"/>
      <c r="C67" s="7"/>
      <c r="D67" s="7"/>
      <c r="E67" s="7"/>
      <c r="F67" s="7"/>
      <c r="G67" s="8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</row>
    <row r="68" spans="1:33" ht="15.75" customHeight="1">
      <c r="A68" s="7"/>
      <c r="B68" s="8"/>
      <c r="C68" s="7"/>
      <c r="D68" s="7"/>
      <c r="E68" s="7"/>
      <c r="F68" s="7"/>
      <c r="G68" s="8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</row>
    <row r="69" spans="1:33" ht="15.75" customHeight="1">
      <c r="A69" s="7"/>
      <c r="B69" s="8"/>
      <c r="C69" s="7"/>
      <c r="D69" s="7"/>
      <c r="E69" s="7"/>
      <c r="F69" s="7"/>
      <c r="G69" s="8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</row>
    <row r="70" spans="1:33" ht="15.75" customHeight="1">
      <c r="A70" s="7"/>
      <c r="B70" s="8"/>
      <c r="C70" s="7"/>
      <c r="D70" s="7"/>
      <c r="E70" s="7"/>
      <c r="F70" s="7"/>
      <c r="G70" s="8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</row>
    <row r="71" spans="1:33" ht="15.75" customHeight="1">
      <c r="A71" s="7"/>
      <c r="B71" s="8"/>
      <c r="C71" s="7"/>
      <c r="D71" s="7"/>
      <c r="E71" s="7"/>
      <c r="F71" s="7"/>
      <c r="G71" s="8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</row>
    <row r="72" spans="1:33" ht="15.75" customHeight="1">
      <c r="A72" s="7"/>
      <c r="B72" s="8"/>
      <c r="C72" s="7"/>
      <c r="D72" s="7"/>
      <c r="E72" s="7"/>
      <c r="F72" s="7"/>
      <c r="G72" s="8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</row>
    <row r="73" spans="1:33" ht="15.75" customHeight="1">
      <c r="A73" s="7"/>
      <c r="B73" s="8"/>
      <c r="C73" s="7"/>
      <c r="D73" s="7"/>
      <c r="E73" s="7"/>
      <c r="F73" s="7"/>
      <c r="G73" s="8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</row>
    <row r="74" spans="1:33" ht="15.75" customHeight="1">
      <c r="A74" s="7"/>
      <c r="B74" s="8"/>
      <c r="C74" s="7"/>
      <c r="D74" s="7"/>
      <c r="E74" s="7"/>
      <c r="F74" s="7"/>
      <c r="G74" s="8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</row>
    <row r="75" spans="1:33" ht="15.75" customHeight="1">
      <c r="A75" s="7"/>
      <c r="B75" s="8"/>
      <c r="C75" s="7"/>
      <c r="D75" s="7"/>
      <c r="E75" s="7"/>
      <c r="F75" s="7"/>
      <c r="G75" s="8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</row>
    <row r="76" spans="1:33" ht="15.75" customHeight="1">
      <c r="A76" s="7"/>
      <c r="B76" s="8"/>
      <c r="C76" s="7"/>
      <c r="D76" s="7"/>
      <c r="E76" s="7"/>
      <c r="F76" s="7"/>
      <c r="G76" s="8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</row>
    <row r="77" spans="1:33" ht="15.75" customHeight="1">
      <c r="A77" s="7"/>
      <c r="B77" s="8"/>
      <c r="C77" s="7"/>
      <c r="D77" s="7"/>
      <c r="E77" s="7"/>
      <c r="F77" s="7"/>
      <c r="G77" s="8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</row>
    <row r="78" spans="1:33" ht="15.75" customHeight="1">
      <c r="A78" s="7"/>
      <c r="B78" s="8"/>
      <c r="C78" s="7"/>
      <c r="D78" s="7"/>
      <c r="E78" s="7"/>
      <c r="F78" s="7"/>
      <c r="G78" s="8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</row>
    <row r="79" spans="1:33" ht="15.75" customHeight="1">
      <c r="A79" s="7"/>
      <c r="B79" s="8"/>
      <c r="C79" s="7"/>
      <c r="D79" s="7"/>
      <c r="E79" s="7"/>
      <c r="F79" s="7"/>
      <c r="G79" s="8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</row>
    <row r="80" spans="1:33" ht="15.75" customHeight="1">
      <c r="A80" s="7"/>
      <c r="B80" s="8"/>
      <c r="C80" s="7"/>
      <c r="D80" s="7"/>
      <c r="E80" s="7"/>
      <c r="F80" s="7"/>
      <c r="G80" s="8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</row>
    <row r="81" spans="1:33" ht="15.75" customHeight="1">
      <c r="A81" s="7"/>
      <c r="B81" s="8"/>
      <c r="C81" s="7"/>
      <c r="D81" s="7"/>
      <c r="E81" s="7"/>
      <c r="F81" s="7"/>
      <c r="G81" s="8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</row>
    <row r="82" spans="1:33" ht="15.75" customHeight="1">
      <c r="A82" s="7"/>
      <c r="B82" s="8"/>
      <c r="C82" s="7"/>
      <c r="D82" s="7"/>
      <c r="E82" s="7"/>
      <c r="F82" s="7"/>
      <c r="G82" s="8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</row>
    <row r="83" spans="1:33" ht="15.75" customHeight="1">
      <c r="A83" s="7"/>
      <c r="B83" s="8"/>
      <c r="C83" s="7"/>
      <c r="D83" s="7"/>
      <c r="E83" s="7"/>
      <c r="F83" s="7"/>
      <c r="G83" s="8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</row>
    <row r="84" spans="1:33" ht="15.75" customHeight="1">
      <c r="A84" s="7"/>
      <c r="B84" s="8"/>
      <c r="C84" s="7"/>
      <c r="D84" s="7"/>
      <c r="E84" s="7"/>
      <c r="F84" s="7"/>
      <c r="G84" s="8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</row>
    <row r="85" spans="1:33" ht="15.75" customHeight="1">
      <c r="A85" s="7"/>
      <c r="B85" s="8"/>
      <c r="C85" s="7"/>
      <c r="D85" s="7"/>
      <c r="E85" s="7"/>
      <c r="F85" s="7"/>
      <c r="G85" s="8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</row>
    <row r="86" spans="1:33" ht="15.75" customHeight="1">
      <c r="A86" s="7"/>
      <c r="B86" s="8"/>
      <c r="C86" s="7"/>
      <c r="D86" s="7"/>
      <c r="E86" s="7"/>
      <c r="F86" s="7"/>
      <c r="G86" s="8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</row>
    <row r="87" spans="1:33" ht="15.75" customHeight="1">
      <c r="A87" s="7"/>
      <c r="B87" s="8"/>
      <c r="C87" s="7"/>
      <c r="D87" s="7"/>
      <c r="E87" s="7"/>
      <c r="F87" s="7"/>
      <c r="G87" s="8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</row>
    <row r="88" spans="1:33" ht="15.75" customHeight="1">
      <c r="A88" s="7"/>
      <c r="B88" s="8"/>
      <c r="C88" s="7"/>
      <c r="D88" s="7"/>
      <c r="E88" s="7"/>
      <c r="F88" s="7"/>
      <c r="G88" s="8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</row>
    <row r="89" spans="1:33" ht="15.75" customHeight="1">
      <c r="A89" s="7"/>
      <c r="B89" s="8"/>
      <c r="C89" s="7"/>
      <c r="D89" s="7"/>
      <c r="E89" s="7"/>
      <c r="F89" s="7"/>
      <c r="G89" s="8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</row>
    <row r="90" spans="1:33" ht="15.75" customHeight="1">
      <c r="A90" s="7"/>
      <c r="B90" s="8"/>
      <c r="C90" s="7"/>
      <c r="D90" s="7"/>
      <c r="E90" s="7"/>
      <c r="F90" s="7"/>
      <c r="G90" s="8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</row>
    <row r="91" spans="1:33" ht="15.75" customHeight="1">
      <c r="A91" s="7"/>
      <c r="B91" s="8"/>
      <c r="C91" s="7"/>
      <c r="D91" s="7"/>
      <c r="E91" s="7"/>
      <c r="F91" s="7"/>
      <c r="G91" s="8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</row>
    <row r="92" spans="1:33" ht="15.75" customHeight="1">
      <c r="A92" s="7"/>
      <c r="B92" s="8"/>
      <c r="C92" s="7"/>
      <c r="D92" s="7"/>
      <c r="E92" s="7"/>
      <c r="F92" s="7"/>
      <c r="G92" s="8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</row>
    <row r="93" spans="1:33" ht="15.75" customHeight="1">
      <c r="A93" s="7"/>
      <c r="B93" s="8"/>
      <c r="C93" s="7"/>
      <c r="D93" s="7"/>
      <c r="E93" s="7"/>
      <c r="F93" s="7"/>
      <c r="G93" s="8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</row>
    <row r="94" spans="1:33" ht="15.75" customHeight="1">
      <c r="A94" s="7"/>
      <c r="B94" s="8"/>
      <c r="C94" s="7"/>
      <c r="D94" s="7"/>
      <c r="E94" s="7"/>
      <c r="F94" s="7"/>
      <c r="G94" s="8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</row>
    <row r="95" spans="1:33" ht="15.75" customHeight="1">
      <c r="A95" s="7"/>
      <c r="B95" s="8"/>
      <c r="C95" s="7"/>
      <c r="D95" s="7"/>
      <c r="E95" s="7"/>
      <c r="F95" s="7"/>
      <c r="G95" s="8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</row>
    <row r="96" spans="1:33" ht="15.75" customHeight="1">
      <c r="A96" s="7"/>
      <c r="B96" s="8"/>
      <c r="C96" s="7"/>
      <c r="D96" s="7"/>
      <c r="E96" s="7"/>
      <c r="F96" s="7"/>
      <c r="G96" s="8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</row>
    <row r="97" spans="1:33" ht="15.75" customHeight="1">
      <c r="A97" s="7"/>
      <c r="B97" s="8"/>
      <c r="C97" s="7"/>
      <c r="D97" s="7"/>
      <c r="E97" s="7"/>
      <c r="F97" s="7"/>
      <c r="G97" s="8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</row>
    <row r="98" spans="1:33" ht="15.75" customHeight="1">
      <c r="A98" s="7"/>
      <c r="B98" s="8"/>
      <c r="C98" s="7"/>
      <c r="D98" s="7"/>
      <c r="E98" s="7"/>
      <c r="F98" s="7"/>
      <c r="G98" s="8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</row>
    <row r="99" spans="1:33" ht="15.75" customHeight="1">
      <c r="A99" s="7"/>
      <c r="B99" s="8"/>
      <c r="C99" s="7"/>
      <c r="D99" s="7"/>
      <c r="E99" s="7"/>
      <c r="F99" s="7"/>
      <c r="G99" s="8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</row>
    <row r="100" spans="1:33" ht="15.75" customHeight="1">
      <c r="A100" s="7"/>
      <c r="B100" s="8"/>
      <c r="C100" s="7"/>
      <c r="D100" s="7"/>
      <c r="E100" s="7"/>
      <c r="F100" s="7"/>
      <c r="G100" s="8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</row>
    <row r="101" spans="1:33" ht="15.75" customHeight="1">
      <c r="A101" s="7"/>
      <c r="B101" s="8"/>
      <c r="C101" s="7"/>
      <c r="D101" s="7"/>
      <c r="E101" s="7"/>
      <c r="F101" s="7"/>
      <c r="G101" s="8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</row>
    <row r="102" spans="1:33" ht="15.75" customHeight="1">
      <c r="A102" s="7"/>
      <c r="B102" s="8"/>
      <c r="C102" s="7"/>
      <c r="D102" s="7"/>
      <c r="E102" s="7"/>
      <c r="F102" s="7"/>
      <c r="G102" s="8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</row>
    <row r="103" spans="1:33" ht="15.75" customHeight="1">
      <c r="A103" s="7"/>
      <c r="B103" s="8"/>
      <c r="C103" s="7"/>
      <c r="D103" s="7"/>
      <c r="E103" s="7"/>
      <c r="F103" s="7"/>
      <c r="G103" s="8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</row>
    <row r="104" spans="1:33" ht="15.75" customHeight="1">
      <c r="A104" s="7"/>
      <c r="B104" s="8"/>
      <c r="C104" s="7"/>
      <c r="D104" s="7"/>
      <c r="E104" s="7"/>
      <c r="F104" s="7"/>
      <c r="G104" s="8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</row>
    <row r="105" spans="1:33" ht="15.75" customHeight="1">
      <c r="A105" s="7"/>
      <c r="B105" s="8"/>
      <c r="C105" s="7"/>
      <c r="D105" s="7"/>
      <c r="E105" s="7"/>
      <c r="F105" s="7"/>
      <c r="G105" s="8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</row>
    <row r="106" spans="1:33" ht="15.75" customHeight="1">
      <c r="A106" s="7"/>
      <c r="B106" s="8"/>
      <c r="C106" s="7"/>
      <c r="D106" s="7"/>
      <c r="E106" s="7"/>
      <c r="F106" s="7"/>
      <c r="G106" s="8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</row>
    <row r="107" spans="1:33" ht="15.75" customHeight="1">
      <c r="A107" s="7"/>
      <c r="B107" s="8"/>
      <c r="C107" s="7"/>
      <c r="D107" s="7"/>
      <c r="E107" s="7"/>
      <c r="F107" s="7"/>
      <c r="G107" s="8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</row>
    <row r="108" spans="1:33" ht="15.75" customHeight="1">
      <c r="A108" s="7"/>
      <c r="B108" s="8"/>
      <c r="C108" s="7"/>
      <c r="D108" s="7"/>
      <c r="E108" s="7"/>
      <c r="F108" s="7"/>
      <c r="G108" s="8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</row>
    <row r="109" spans="1:33" ht="15.75" customHeight="1">
      <c r="A109" s="7"/>
      <c r="B109" s="8"/>
      <c r="C109" s="7"/>
      <c r="D109" s="7"/>
      <c r="E109" s="7"/>
      <c r="F109" s="7"/>
      <c r="G109" s="8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</row>
    <row r="110" spans="1:33" ht="15.75" customHeight="1">
      <c r="A110" s="7"/>
      <c r="B110" s="8"/>
      <c r="C110" s="7"/>
      <c r="D110" s="7"/>
      <c r="E110" s="7"/>
      <c r="F110" s="7"/>
      <c r="G110" s="8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</row>
    <row r="111" spans="1:33" ht="15.75" customHeight="1">
      <c r="A111" s="7"/>
      <c r="B111" s="8"/>
      <c r="C111" s="7"/>
      <c r="D111" s="7"/>
      <c r="E111" s="7"/>
      <c r="F111" s="7"/>
      <c r="G111" s="8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</row>
    <row r="112" spans="1:33" ht="15.75" customHeight="1">
      <c r="A112" s="7"/>
      <c r="B112" s="8"/>
      <c r="C112" s="7"/>
      <c r="D112" s="7"/>
      <c r="E112" s="7"/>
      <c r="F112" s="7"/>
      <c r="G112" s="8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</row>
  </sheetData>
  <autoFilter ref="A4:AG64" xr:uid="{E124BB5D-EB3B-41CA-B257-588ED6B7ACF1}"/>
  <mergeCells count="96">
    <mergeCell ref="A61:A63"/>
    <mergeCell ref="B61:B63"/>
    <mergeCell ref="D61:D63"/>
    <mergeCell ref="C61:C63"/>
    <mergeCell ref="E61:E63"/>
    <mergeCell ref="A58:A59"/>
    <mergeCell ref="B58:B59"/>
    <mergeCell ref="C58:C59"/>
    <mergeCell ref="D58:D59"/>
    <mergeCell ref="E58:E59"/>
    <mergeCell ref="A43:A45"/>
    <mergeCell ref="B43:B45"/>
    <mergeCell ref="C43:C45"/>
    <mergeCell ref="D43:D45"/>
    <mergeCell ref="E43:E45"/>
    <mergeCell ref="A25:A27"/>
    <mergeCell ref="B25:B27"/>
    <mergeCell ref="C25:C27"/>
    <mergeCell ref="D25:D27"/>
    <mergeCell ref="E25:E27"/>
    <mergeCell ref="A14:A16"/>
    <mergeCell ref="B14:B16"/>
    <mergeCell ref="C14:C16"/>
    <mergeCell ref="D8:D9"/>
    <mergeCell ref="E8:E9"/>
    <mergeCell ref="A11:A13"/>
    <mergeCell ref="B11:B13"/>
    <mergeCell ref="C11:C13"/>
    <mergeCell ref="D11:D13"/>
    <mergeCell ref="E11:E13"/>
    <mergeCell ref="D37:D39"/>
    <mergeCell ref="E37:E39"/>
    <mergeCell ref="D32:D34"/>
    <mergeCell ref="E32:E34"/>
    <mergeCell ref="A50:A52"/>
    <mergeCell ref="A46:A49"/>
    <mergeCell ref="B46:B49"/>
    <mergeCell ref="C46:C49"/>
    <mergeCell ref="D46:D49"/>
    <mergeCell ref="E46:E49"/>
    <mergeCell ref="A40:A41"/>
    <mergeCell ref="B40:B41"/>
    <mergeCell ref="C40:C41"/>
    <mergeCell ref="A37:A39"/>
    <mergeCell ref="B37:B39"/>
    <mergeCell ref="C37:C39"/>
    <mergeCell ref="E55:E57"/>
    <mergeCell ref="B50:B52"/>
    <mergeCell ref="E50:E52"/>
    <mergeCell ref="D40:D41"/>
    <mergeCell ref="E40:E41"/>
    <mergeCell ref="B53:B54"/>
    <mergeCell ref="C53:C54"/>
    <mergeCell ref="D53:D54"/>
    <mergeCell ref="E53:E54"/>
    <mergeCell ref="C50:C52"/>
    <mergeCell ref="D50:D52"/>
    <mergeCell ref="A55:A57"/>
    <mergeCell ref="B55:B57"/>
    <mergeCell ref="C55:C57"/>
    <mergeCell ref="D55:D57"/>
    <mergeCell ref="A53:A54"/>
    <mergeCell ref="E28:E31"/>
    <mergeCell ref="A3:C3"/>
    <mergeCell ref="A1:C1"/>
    <mergeCell ref="A8:A9"/>
    <mergeCell ref="A5:A7"/>
    <mergeCell ref="B5:B7"/>
    <mergeCell ref="C5:C7"/>
    <mergeCell ref="D5:D7"/>
    <mergeCell ref="E5:E7"/>
    <mergeCell ref="D3:E3"/>
    <mergeCell ref="E14:E16"/>
    <mergeCell ref="D14:D16"/>
    <mergeCell ref="A17:A20"/>
    <mergeCell ref="B17:B20"/>
    <mergeCell ref="B8:B9"/>
    <mergeCell ref="C8:C9"/>
    <mergeCell ref="A21:A24"/>
    <mergeCell ref="B21:B24"/>
    <mergeCell ref="C21:C24"/>
    <mergeCell ref="D21:D24"/>
    <mergeCell ref="E21:E24"/>
    <mergeCell ref="A28:A31"/>
    <mergeCell ref="B28:B31"/>
    <mergeCell ref="C28:C31"/>
    <mergeCell ref="D28:D31"/>
    <mergeCell ref="A32:A34"/>
    <mergeCell ref="B32:B34"/>
    <mergeCell ref="C32:C34"/>
    <mergeCell ref="C17:C20"/>
    <mergeCell ref="D17:D20"/>
    <mergeCell ref="F3:J3"/>
    <mergeCell ref="K3:L3"/>
    <mergeCell ref="D1:L1"/>
    <mergeCell ref="E17:E20"/>
  </mergeCells>
  <pageMargins left="0.25" right="0.25" top="0.75" bottom="0.75" header="0.3" footer="0.3"/>
  <pageSetup paperSize="9" scale="5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200-000000000000}">
          <x14:formula1>
            <xm:f>Plan1!$A$1:$A$14</xm:f>
          </x14:formula1>
          <xm:sqref>F5:F64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BCE2AE"/>
  </sheetPr>
  <dimension ref="A1:AF122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1.85546875" customWidth="1"/>
    <col min="5" max="5" width="13" customWidth="1"/>
    <col min="6" max="6" width="23.140625" customWidth="1"/>
    <col min="7" max="8" width="13.28515625" customWidth="1"/>
    <col min="9" max="9" width="14" customWidth="1"/>
    <col min="10" max="10" width="12.7109375" customWidth="1"/>
    <col min="11" max="11" width="17" customWidth="1"/>
    <col min="12" max="12" width="21.42578125" customWidth="1"/>
    <col min="13" max="32" width="8.7109375" customWidth="1"/>
  </cols>
  <sheetData>
    <row r="1" spans="1:32" ht="7.5" customHeight="1">
      <c r="B1" s="8"/>
    </row>
    <row r="2" spans="1:32" ht="35.25" customHeight="1">
      <c r="A2" s="131" t="s">
        <v>9</v>
      </c>
      <c r="B2" s="132"/>
      <c r="C2" s="133"/>
      <c r="D2" s="134" t="s">
        <v>10</v>
      </c>
      <c r="E2" s="135"/>
      <c r="F2" s="136" t="s">
        <v>11</v>
      </c>
      <c r="G2" s="132"/>
      <c r="H2" s="132"/>
      <c r="I2" s="132"/>
      <c r="J2" s="135"/>
      <c r="K2" s="137" t="s">
        <v>12</v>
      </c>
      <c r="L2" s="135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</row>
    <row r="3" spans="1:32" ht="51">
      <c r="A3" s="10" t="s">
        <v>13</v>
      </c>
      <c r="B3" s="11" t="s">
        <v>14</v>
      </c>
      <c r="C3" s="12" t="s">
        <v>15</v>
      </c>
      <c r="D3" s="13" t="s">
        <v>16</v>
      </c>
      <c r="E3" s="14" t="s">
        <v>17</v>
      </c>
      <c r="F3" s="15" t="s">
        <v>18</v>
      </c>
      <c r="G3" s="16" t="s">
        <v>161</v>
      </c>
      <c r="H3" s="16" t="s">
        <v>20</v>
      </c>
      <c r="I3" s="17" t="s">
        <v>21</v>
      </c>
      <c r="J3" s="17" t="s">
        <v>22</v>
      </c>
      <c r="K3" s="18" t="s">
        <v>23</v>
      </c>
      <c r="L3" s="19" t="s">
        <v>24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>
      <c r="A4" s="48">
        <v>47</v>
      </c>
      <c r="B4" s="49" t="s">
        <v>65</v>
      </c>
      <c r="C4" s="50" t="s">
        <v>66</v>
      </c>
      <c r="D4" s="51"/>
      <c r="E4" s="52"/>
      <c r="F4" s="53"/>
      <c r="G4" s="54"/>
      <c r="H4" s="54"/>
      <c r="I4" s="55"/>
      <c r="J4" s="56"/>
      <c r="K4" s="57">
        <f t="shared" ref="K4:K120" si="0">SUM(H4:J4)</f>
        <v>0</v>
      </c>
      <c r="L4" s="58">
        <f t="shared" ref="L4:L120" si="1">SUM(H4:I4)</f>
        <v>0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>
      <c r="A5" s="20">
        <v>49</v>
      </c>
      <c r="B5" s="21" t="s">
        <v>67</v>
      </c>
      <c r="C5" s="22" t="s">
        <v>66</v>
      </c>
      <c r="D5" s="23"/>
      <c r="E5" s="24"/>
      <c r="F5" s="25"/>
      <c r="G5" s="26"/>
      <c r="H5" s="26"/>
      <c r="I5" s="27"/>
      <c r="J5" s="28"/>
      <c r="K5" s="40">
        <f t="shared" si="0"/>
        <v>0</v>
      </c>
      <c r="L5" s="41">
        <f t="shared" si="1"/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>
      <c r="A6" s="20">
        <v>56</v>
      </c>
      <c r="B6" s="21" t="s">
        <v>68</v>
      </c>
      <c r="C6" s="22" t="s">
        <v>66</v>
      </c>
      <c r="D6" s="23"/>
      <c r="E6" s="24"/>
      <c r="F6" s="25"/>
      <c r="G6" s="26"/>
      <c r="H6" s="26"/>
      <c r="I6" s="27"/>
      <c r="J6" s="28"/>
      <c r="K6" s="40">
        <f t="shared" si="0"/>
        <v>0</v>
      </c>
      <c r="L6" s="41">
        <f t="shared" si="1"/>
        <v>0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20">
        <v>57</v>
      </c>
      <c r="B7" s="21" t="s">
        <v>69</v>
      </c>
      <c r="C7" s="22" t="s">
        <v>66</v>
      </c>
      <c r="D7" s="23"/>
      <c r="E7" s="24"/>
      <c r="F7" s="25"/>
      <c r="G7" s="26"/>
      <c r="H7" s="26"/>
      <c r="I7" s="27"/>
      <c r="J7" s="28"/>
      <c r="K7" s="40">
        <f t="shared" si="0"/>
        <v>0</v>
      </c>
      <c r="L7" s="41">
        <f t="shared" si="1"/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>
      <c r="A8" s="20">
        <v>58</v>
      </c>
      <c r="B8" s="21" t="s">
        <v>70</v>
      </c>
      <c r="C8" s="22" t="s">
        <v>66</v>
      </c>
      <c r="D8" s="23"/>
      <c r="E8" s="24"/>
      <c r="F8" s="25"/>
      <c r="G8" s="26"/>
      <c r="H8" s="26"/>
      <c r="I8" s="27"/>
      <c r="J8" s="28"/>
      <c r="K8" s="40">
        <f t="shared" si="0"/>
        <v>0</v>
      </c>
      <c r="L8" s="41">
        <f t="shared" si="1"/>
        <v>0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20">
        <v>60</v>
      </c>
      <c r="B9" s="21" t="s">
        <v>71</v>
      </c>
      <c r="C9" s="22" t="s">
        <v>66</v>
      </c>
      <c r="D9" s="23"/>
      <c r="E9" s="24"/>
      <c r="F9" s="25"/>
      <c r="G9" s="26"/>
      <c r="H9" s="26"/>
      <c r="I9" s="27"/>
      <c r="J9" s="28"/>
      <c r="K9" s="40">
        <f t="shared" si="0"/>
        <v>0</v>
      </c>
      <c r="L9" s="41">
        <f t="shared" si="1"/>
        <v>0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20">
        <v>67</v>
      </c>
      <c r="B10" s="21" t="s">
        <v>72</v>
      </c>
      <c r="C10" s="22" t="s">
        <v>66</v>
      </c>
      <c r="D10" s="23"/>
      <c r="E10" s="24"/>
      <c r="F10" s="25"/>
      <c r="G10" s="26"/>
      <c r="H10" s="26"/>
      <c r="I10" s="27"/>
      <c r="J10" s="28"/>
      <c r="K10" s="40">
        <f t="shared" si="0"/>
        <v>0</v>
      </c>
      <c r="L10" s="41">
        <f t="shared" si="1"/>
        <v>0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20">
        <v>68</v>
      </c>
      <c r="B11" s="21" t="s">
        <v>73</v>
      </c>
      <c r="C11" s="22" t="s">
        <v>66</v>
      </c>
      <c r="D11" s="23"/>
      <c r="E11" s="24"/>
      <c r="F11" s="25"/>
      <c r="G11" s="26"/>
      <c r="H11" s="26"/>
      <c r="I11" s="27"/>
      <c r="J11" s="28"/>
      <c r="K11" s="40">
        <f t="shared" si="0"/>
        <v>0</v>
      </c>
      <c r="L11" s="41">
        <f t="shared" si="1"/>
        <v>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>
      <c r="A12" s="20">
        <v>72</v>
      </c>
      <c r="B12" s="21" t="s">
        <v>74</v>
      </c>
      <c r="C12" s="22" t="s">
        <v>66</v>
      </c>
      <c r="D12" s="23"/>
      <c r="E12" s="24"/>
      <c r="F12" s="25"/>
      <c r="G12" s="26"/>
      <c r="H12" s="26"/>
      <c r="I12" s="27"/>
      <c r="J12" s="28"/>
      <c r="K12" s="40">
        <f t="shared" si="0"/>
        <v>0</v>
      </c>
      <c r="L12" s="41">
        <f t="shared" si="1"/>
        <v>0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>
      <c r="A13" s="20">
        <v>136</v>
      </c>
      <c r="B13" s="21" t="s">
        <v>75</v>
      </c>
      <c r="C13" s="22" t="s">
        <v>66</v>
      </c>
      <c r="D13" s="23"/>
      <c r="E13" s="24"/>
      <c r="F13" s="25"/>
      <c r="G13" s="26"/>
      <c r="H13" s="26"/>
      <c r="I13" s="27"/>
      <c r="J13" s="28"/>
      <c r="K13" s="40">
        <f t="shared" si="0"/>
        <v>0</v>
      </c>
      <c r="L13" s="41">
        <f t="shared" si="1"/>
        <v>0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20">
        <v>149</v>
      </c>
      <c r="B14" s="21" t="s">
        <v>76</v>
      </c>
      <c r="C14" s="22" t="s">
        <v>66</v>
      </c>
      <c r="D14" s="23"/>
      <c r="E14" s="24"/>
      <c r="F14" s="25"/>
      <c r="G14" s="26"/>
      <c r="H14" s="26"/>
      <c r="I14" s="27"/>
      <c r="J14" s="28"/>
      <c r="K14" s="40">
        <f t="shared" si="0"/>
        <v>0</v>
      </c>
      <c r="L14" s="41">
        <f t="shared" si="1"/>
        <v>0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20">
        <v>151</v>
      </c>
      <c r="B15" s="21" t="s">
        <v>77</v>
      </c>
      <c r="C15" s="22" t="s">
        <v>66</v>
      </c>
      <c r="D15" s="23"/>
      <c r="E15" s="24"/>
      <c r="F15" s="25"/>
      <c r="G15" s="26"/>
      <c r="H15" s="26"/>
      <c r="I15" s="27"/>
      <c r="J15" s="28"/>
      <c r="K15" s="40">
        <f t="shared" si="0"/>
        <v>0</v>
      </c>
      <c r="L15" s="41">
        <f t="shared" si="1"/>
        <v>0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20">
        <v>163</v>
      </c>
      <c r="B16" s="21" t="s">
        <v>78</v>
      </c>
      <c r="C16" s="22" t="s">
        <v>66</v>
      </c>
      <c r="D16" s="23"/>
      <c r="E16" s="24"/>
      <c r="F16" s="25"/>
      <c r="G16" s="26"/>
      <c r="H16" s="26"/>
      <c r="I16" s="27"/>
      <c r="J16" s="28"/>
      <c r="K16" s="40">
        <f t="shared" si="0"/>
        <v>0</v>
      </c>
      <c r="L16" s="41">
        <f t="shared" si="1"/>
        <v>0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20">
        <v>169</v>
      </c>
      <c r="B17" s="21" t="s">
        <v>79</v>
      </c>
      <c r="C17" s="22" t="s">
        <v>66</v>
      </c>
      <c r="D17" s="23"/>
      <c r="E17" s="24"/>
      <c r="F17" s="25"/>
      <c r="G17" s="26"/>
      <c r="H17" s="26"/>
      <c r="I17" s="27"/>
      <c r="J17" s="28"/>
      <c r="K17" s="40">
        <f t="shared" si="0"/>
        <v>0</v>
      </c>
      <c r="L17" s="41">
        <f t="shared" si="1"/>
        <v>0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20">
        <v>173</v>
      </c>
      <c r="B18" s="21" t="s">
        <v>80</v>
      </c>
      <c r="C18" s="22" t="s">
        <v>66</v>
      </c>
      <c r="D18" s="23"/>
      <c r="E18" s="24"/>
      <c r="F18" s="25"/>
      <c r="G18" s="26"/>
      <c r="H18" s="26"/>
      <c r="I18" s="27"/>
      <c r="J18" s="28"/>
      <c r="K18" s="40">
        <f t="shared" si="0"/>
        <v>0</v>
      </c>
      <c r="L18" s="41">
        <f t="shared" si="1"/>
        <v>0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20">
        <v>174</v>
      </c>
      <c r="B19" s="21" t="s">
        <v>81</v>
      </c>
      <c r="C19" s="22" t="s">
        <v>66</v>
      </c>
      <c r="D19" s="23"/>
      <c r="E19" s="24"/>
      <c r="F19" s="25"/>
      <c r="G19" s="26"/>
      <c r="H19" s="26"/>
      <c r="I19" s="27"/>
      <c r="J19" s="28"/>
      <c r="K19" s="40">
        <f t="shared" si="0"/>
        <v>0</v>
      </c>
      <c r="L19" s="41">
        <f t="shared" si="1"/>
        <v>0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20">
        <v>179</v>
      </c>
      <c r="B20" s="21" t="s">
        <v>82</v>
      </c>
      <c r="C20" s="22" t="s">
        <v>66</v>
      </c>
      <c r="D20" s="23"/>
      <c r="E20" s="24"/>
      <c r="F20" s="25"/>
      <c r="G20" s="26"/>
      <c r="H20" s="26"/>
      <c r="I20" s="27"/>
      <c r="J20" s="28"/>
      <c r="K20" s="40">
        <f t="shared" si="0"/>
        <v>0</v>
      </c>
      <c r="L20" s="41">
        <f t="shared" si="1"/>
        <v>0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15.75" customHeight="1">
      <c r="A21" s="20">
        <v>187</v>
      </c>
      <c r="B21" s="21" t="s">
        <v>83</v>
      </c>
      <c r="C21" s="22" t="s">
        <v>66</v>
      </c>
      <c r="D21" s="23"/>
      <c r="E21" s="24"/>
      <c r="F21" s="25"/>
      <c r="G21" s="26"/>
      <c r="H21" s="26"/>
      <c r="I21" s="27"/>
      <c r="J21" s="28"/>
      <c r="K21" s="40">
        <f t="shared" si="0"/>
        <v>0</v>
      </c>
      <c r="L21" s="41">
        <f t="shared" si="1"/>
        <v>0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15.75" customHeight="1">
      <c r="A22" s="20">
        <v>188</v>
      </c>
      <c r="B22" s="21" t="s">
        <v>84</v>
      </c>
      <c r="C22" s="22" t="s">
        <v>66</v>
      </c>
      <c r="D22" s="23"/>
      <c r="E22" s="24"/>
      <c r="F22" s="25"/>
      <c r="G22" s="26"/>
      <c r="H22" s="26"/>
      <c r="I22" s="27"/>
      <c r="J22" s="28"/>
      <c r="K22" s="40">
        <f t="shared" si="0"/>
        <v>0</v>
      </c>
      <c r="L22" s="41">
        <f t="shared" si="1"/>
        <v>0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5.75" customHeight="1">
      <c r="A23" s="20">
        <v>189</v>
      </c>
      <c r="B23" s="21" t="s">
        <v>85</v>
      </c>
      <c r="C23" s="22" t="s">
        <v>66</v>
      </c>
      <c r="D23" s="23"/>
      <c r="E23" s="24"/>
      <c r="F23" s="25"/>
      <c r="G23" s="26"/>
      <c r="H23" s="26"/>
      <c r="I23" s="27"/>
      <c r="J23" s="28"/>
      <c r="K23" s="40">
        <f t="shared" si="0"/>
        <v>0</v>
      </c>
      <c r="L23" s="41">
        <f t="shared" si="1"/>
        <v>0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15.75" customHeight="1">
      <c r="A24" s="20">
        <v>194</v>
      </c>
      <c r="B24" s="21" t="s">
        <v>86</v>
      </c>
      <c r="C24" s="22" t="s">
        <v>66</v>
      </c>
      <c r="D24" s="23"/>
      <c r="E24" s="24"/>
      <c r="F24" s="25"/>
      <c r="G24" s="26"/>
      <c r="H24" s="26"/>
      <c r="I24" s="27"/>
      <c r="J24" s="28"/>
      <c r="K24" s="40">
        <f t="shared" si="0"/>
        <v>0</v>
      </c>
      <c r="L24" s="41">
        <f t="shared" si="1"/>
        <v>0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15.75" customHeight="1">
      <c r="A25" s="20">
        <v>206</v>
      </c>
      <c r="B25" s="21" t="s">
        <v>87</v>
      </c>
      <c r="C25" s="22" t="s">
        <v>66</v>
      </c>
      <c r="D25" s="23"/>
      <c r="E25" s="24"/>
      <c r="F25" s="25"/>
      <c r="G25" s="26"/>
      <c r="H25" s="26"/>
      <c r="I25" s="27"/>
      <c r="J25" s="28"/>
      <c r="K25" s="40">
        <f t="shared" si="0"/>
        <v>0</v>
      </c>
      <c r="L25" s="41">
        <f t="shared" si="1"/>
        <v>0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15.75" customHeight="1">
      <c r="A26" s="20">
        <v>207</v>
      </c>
      <c r="B26" s="21" t="s">
        <v>88</v>
      </c>
      <c r="C26" s="22" t="s">
        <v>66</v>
      </c>
      <c r="D26" s="23"/>
      <c r="E26" s="24"/>
      <c r="F26" s="25"/>
      <c r="G26" s="26"/>
      <c r="H26" s="26"/>
      <c r="I26" s="27"/>
      <c r="J26" s="28"/>
      <c r="K26" s="40">
        <f t="shared" si="0"/>
        <v>0</v>
      </c>
      <c r="L26" s="41">
        <f t="shared" si="1"/>
        <v>0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15.75" customHeight="1">
      <c r="A27" s="20">
        <v>208</v>
      </c>
      <c r="B27" s="21" t="s">
        <v>89</v>
      </c>
      <c r="C27" s="22" t="s">
        <v>66</v>
      </c>
      <c r="D27" s="23"/>
      <c r="E27" s="24"/>
      <c r="F27" s="25"/>
      <c r="G27" s="26"/>
      <c r="H27" s="26"/>
      <c r="I27" s="27"/>
      <c r="J27" s="28"/>
      <c r="K27" s="40">
        <f t="shared" si="0"/>
        <v>0</v>
      </c>
      <c r="L27" s="41">
        <f t="shared" si="1"/>
        <v>0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customHeight="1">
      <c r="A28" s="20">
        <v>209</v>
      </c>
      <c r="B28" s="21" t="s">
        <v>90</v>
      </c>
      <c r="C28" s="22" t="s">
        <v>66</v>
      </c>
      <c r="D28" s="23"/>
      <c r="E28" s="24"/>
      <c r="F28" s="25"/>
      <c r="G28" s="26"/>
      <c r="H28" s="26"/>
      <c r="I28" s="27"/>
      <c r="J28" s="28"/>
      <c r="K28" s="40">
        <f t="shared" si="0"/>
        <v>0</v>
      </c>
      <c r="L28" s="41">
        <f t="shared" si="1"/>
        <v>0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ht="15.75" customHeight="1">
      <c r="A29" s="20">
        <v>210</v>
      </c>
      <c r="B29" s="21" t="s">
        <v>91</v>
      </c>
      <c r="C29" s="22" t="s">
        <v>66</v>
      </c>
      <c r="D29" s="23"/>
      <c r="E29" s="24"/>
      <c r="F29" s="25"/>
      <c r="G29" s="26"/>
      <c r="H29" s="26"/>
      <c r="I29" s="27"/>
      <c r="J29" s="28"/>
      <c r="K29" s="40">
        <f t="shared" si="0"/>
        <v>0</v>
      </c>
      <c r="L29" s="41">
        <f t="shared" si="1"/>
        <v>0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ht="15.75" customHeight="1">
      <c r="A30" s="20">
        <v>211</v>
      </c>
      <c r="B30" s="21" t="s">
        <v>92</v>
      </c>
      <c r="C30" s="22" t="s">
        <v>66</v>
      </c>
      <c r="D30" s="23"/>
      <c r="E30" s="24"/>
      <c r="F30" s="25"/>
      <c r="G30" s="26"/>
      <c r="H30" s="26"/>
      <c r="I30" s="27"/>
      <c r="J30" s="28"/>
      <c r="K30" s="40">
        <f t="shared" si="0"/>
        <v>0</v>
      </c>
      <c r="L30" s="41">
        <f t="shared" si="1"/>
        <v>0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5.75" customHeight="1">
      <c r="A31" s="20">
        <v>213</v>
      </c>
      <c r="B31" s="21" t="s">
        <v>93</v>
      </c>
      <c r="C31" s="22" t="s">
        <v>66</v>
      </c>
      <c r="D31" s="23"/>
      <c r="E31" s="24"/>
      <c r="F31" s="25"/>
      <c r="G31" s="26"/>
      <c r="H31" s="26"/>
      <c r="I31" s="27"/>
      <c r="J31" s="28"/>
      <c r="K31" s="40">
        <f t="shared" si="0"/>
        <v>0</v>
      </c>
      <c r="L31" s="41">
        <f t="shared" si="1"/>
        <v>0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ht="15.75" customHeight="1">
      <c r="A32" s="20">
        <v>216</v>
      </c>
      <c r="B32" s="21" t="s">
        <v>94</v>
      </c>
      <c r="C32" s="22" t="s">
        <v>66</v>
      </c>
      <c r="D32" s="23"/>
      <c r="E32" s="24"/>
      <c r="F32" s="25"/>
      <c r="G32" s="26"/>
      <c r="H32" s="26"/>
      <c r="I32" s="27"/>
      <c r="J32" s="28"/>
      <c r="K32" s="40">
        <f t="shared" si="0"/>
        <v>0</v>
      </c>
      <c r="L32" s="41">
        <f t="shared" si="1"/>
        <v>0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ht="15.75" customHeight="1">
      <c r="A33" s="20">
        <v>218</v>
      </c>
      <c r="B33" s="21" t="s">
        <v>95</v>
      </c>
      <c r="C33" s="22" t="s">
        <v>66</v>
      </c>
      <c r="D33" s="23"/>
      <c r="E33" s="24"/>
      <c r="F33" s="25"/>
      <c r="G33" s="26"/>
      <c r="H33" s="26"/>
      <c r="I33" s="27"/>
      <c r="J33" s="28"/>
      <c r="K33" s="40">
        <f t="shared" si="0"/>
        <v>0</v>
      </c>
      <c r="L33" s="41">
        <f t="shared" si="1"/>
        <v>0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5.75" customHeight="1">
      <c r="A34" s="20">
        <v>220</v>
      </c>
      <c r="B34" s="21" t="s">
        <v>96</v>
      </c>
      <c r="C34" s="22" t="s">
        <v>66</v>
      </c>
      <c r="D34" s="23"/>
      <c r="E34" s="24"/>
      <c r="F34" s="25"/>
      <c r="G34" s="26"/>
      <c r="H34" s="26"/>
      <c r="I34" s="27"/>
      <c r="J34" s="28"/>
      <c r="K34" s="40">
        <f t="shared" si="0"/>
        <v>0</v>
      </c>
      <c r="L34" s="41">
        <f t="shared" si="1"/>
        <v>0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5.75" customHeight="1">
      <c r="A35" s="20">
        <v>221</v>
      </c>
      <c r="B35" s="21" t="s">
        <v>97</v>
      </c>
      <c r="C35" s="22" t="s">
        <v>66</v>
      </c>
      <c r="D35" s="23"/>
      <c r="E35" s="24"/>
      <c r="F35" s="25"/>
      <c r="G35" s="26"/>
      <c r="H35" s="26"/>
      <c r="I35" s="27"/>
      <c r="J35" s="28"/>
      <c r="K35" s="40">
        <f t="shared" si="0"/>
        <v>0</v>
      </c>
      <c r="L35" s="41">
        <f t="shared" si="1"/>
        <v>0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20">
        <v>222</v>
      </c>
      <c r="B36" s="21" t="s">
        <v>98</v>
      </c>
      <c r="C36" s="22" t="s">
        <v>66</v>
      </c>
      <c r="D36" s="23"/>
      <c r="E36" s="24"/>
      <c r="F36" s="25"/>
      <c r="G36" s="26"/>
      <c r="H36" s="26"/>
      <c r="I36" s="27"/>
      <c r="J36" s="28"/>
      <c r="K36" s="40">
        <f t="shared" si="0"/>
        <v>0</v>
      </c>
      <c r="L36" s="41">
        <f t="shared" si="1"/>
        <v>0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5.75" customHeight="1">
      <c r="A37" s="20">
        <v>223</v>
      </c>
      <c r="B37" s="21" t="s">
        <v>99</v>
      </c>
      <c r="C37" s="22" t="s">
        <v>66</v>
      </c>
      <c r="D37" s="23"/>
      <c r="E37" s="24"/>
      <c r="F37" s="25"/>
      <c r="G37" s="26"/>
      <c r="H37" s="26"/>
      <c r="I37" s="27"/>
      <c r="J37" s="28"/>
      <c r="K37" s="40">
        <f t="shared" si="0"/>
        <v>0</v>
      </c>
      <c r="L37" s="41">
        <f t="shared" si="1"/>
        <v>0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ht="15.75" customHeight="1">
      <c r="A38" s="20">
        <v>227</v>
      </c>
      <c r="B38" s="21" t="s">
        <v>100</v>
      </c>
      <c r="C38" s="22" t="s">
        <v>66</v>
      </c>
      <c r="D38" s="23"/>
      <c r="E38" s="24"/>
      <c r="F38" s="25"/>
      <c r="G38" s="26"/>
      <c r="H38" s="26"/>
      <c r="I38" s="27"/>
      <c r="J38" s="28"/>
      <c r="K38" s="40">
        <f t="shared" si="0"/>
        <v>0</v>
      </c>
      <c r="L38" s="41">
        <f t="shared" si="1"/>
        <v>0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ht="15.75" customHeight="1">
      <c r="A39" s="20">
        <v>228</v>
      </c>
      <c r="B39" s="21" t="s">
        <v>101</v>
      </c>
      <c r="C39" s="22" t="s">
        <v>66</v>
      </c>
      <c r="D39" s="23"/>
      <c r="E39" s="24"/>
      <c r="F39" s="25"/>
      <c r="G39" s="26"/>
      <c r="H39" s="26"/>
      <c r="I39" s="27"/>
      <c r="J39" s="28"/>
      <c r="K39" s="40">
        <f t="shared" si="0"/>
        <v>0</v>
      </c>
      <c r="L39" s="41">
        <f t="shared" si="1"/>
        <v>0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ht="15.75" customHeight="1">
      <c r="A40" s="20">
        <v>230</v>
      </c>
      <c r="B40" s="21" t="s">
        <v>102</v>
      </c>
      <c r="C40" s="22" t="s">
        <v>66</v>
      </c>
      <c r="D40" s="23"/>
      <c r="E40" s="24"/>
      <c r="F40" s="25"/>
      <c r="G40" s="26"/>
      <c r="H40" s="26"/>
      <c r="I40" s="27"/>
      <c r="J40" s="28"/>
      <c r="K40" s="40">
        <f t="shared" si="0"/>
        <v>0</v>
      </c>
      <c r="L40" s="41">
        <f t="shared" si="1"/>
        <v>0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ht="15.75" customHeight="1">
      <c r="A41" s="20">
        <v>232</v>
      </c>
      <c r="B41" s="21" t="s">
        <v>103</v>
      </c>
      <c r="C41" s="22" t="s">
        <v>66</v>
      </c>
      <c r="D41" s="23"/>
      <c r="E41" s="24"/>
      <c r="F41" s="25"/>
      <c r="G41" s="26"/>
      <c r="H41" s="26"/>
      <c r="I41" s="27"/>
      <c r="J41" s="28"/>
      <c r="K41" s="40">
        <f t="shared" si="0"/>
        <v>0</v>
      </c>
      <c r="L41" s="41">
        <f t="shared" si="1"/>
        <v>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ht="15.75" customHeight="1">
      <c r="A42" s="20">
        <v>235</v>
      </c>
      <c r="B42" s="21" t="s">
        <v>104</v>
      </c>
      <c r="C42" s="22" t="s">
        <v>66</v>
      </c>
      <c r="D42" s="23"/>
      <c r="E42" s="24"/>
      <c r="F42" s="25"/>
      <c r="G42" s="26"/>
      <c r="H42" s="26"/>
      <c r="I42" s="27"/>
      <c r="J42" s="28"/>
      <c r="K42" s="40">
        <f t="shared" si="0"/>
        <v>0</v>
      </c>
      <c r="L42" s="41">
        <f t="shared" si="1"/>
        <v>0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5.75" customHeight="1">
      <c r="A43" s="20">
        <v>238</v>
      </c>
      <c r="B43" s="21" t="s">
        <v>105</v>
      </c>
      <c r="C43" s="22" t="s">
        <v>66</v>
      </c>
      <c r="D43" s="23"/>
      <c r="E43" s="24"/>
      <c r="F43" s="25"/>
      <c r="G43" s="26"/>
      <c r="H43" s="26"/>
      <c r="I43" s="27"/>
      <c r="J43" s="28"/>
      <c r="K43" s="40">
        <f t="shared" si="0"/>
        <v>0</v>
      </c>
      <c r="L43" s="41">
        <f t="shared" si="1"/>
        <v>0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20">
        <v>239</v>
      </c>
      <c r="B44" s="21" t="s">
        <v>106</v>
      </c>
      <c r="C44" s="22" t="s">
        <v>66</v>
      </c>
      <c r="D44" s="23"/>
      <c r="E44" s="24"/>
      <c r="F44" s="25"/>
      <c r="G44" s="26"/>
      <c r="H44" s="26"/>
      <c r="I44" s="27"/>
      <c r="J44" s="28"/>
      <c r="K44" s="40">
        <f t="shared" si="0"/>
        <v>0</v>
      </c>
      <c r="L44" s="41">
        <f t="shared" si="1"/>
        <v>0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5.75" customHeight="1">
      <c r="A45" s="20">
        <v>241</v>
      </c>
      <c r="B45" s="21" t="s">
        <v>107</v>
      </c>
      <c r="C45" s="22" t="s">
        <v>66</v>
      </c>
      <c r="D45" s="23"/>
      <c r="E45" s="24"/>
      <c r="F45" s="25"/>
      <c r="G45" s="26"/>
      <c r="H45" s="26"/>
      <c r="I45" s="27"/>
      <c r="J45" s="28"/>
      <c r="K45" s="40">
        <f t="shared" si="0"/>
        <v>0</v>
      </c>
      <c r="L45" s="41">
        <f t="shared" si="1"/>
        <v>0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5.75" customHeight="1">
      <c r="A46" s="20">
        <v>242</v>
      </c>
      <c r="B46" s="21" t="s">
        <v>108</v>
      </c>
      <c r="C46" s="22" t="s">
        <v>66</v>
      </c>
      <c r="D46" s="23"/>
      <c r="E46" s="24"/>
      <c r="F46" s="25"/>
      <c r="G46" s="26"/>
      <c r="H46" s="26"/>
      <c r="I46" s="27"/>
      <c r="J46" s="28"/>
      <c r="K46" s="40">
        <f t="shared" si="0"/>
        <v>0</v>
      </c>
      <c r="L46" s="41">
        <f t="shared" si="1"/>
        <v>0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5.75" customHeight="1">
      <c r="A47" s="20">
        <v>243</v>
      </c>
      <c r="B47" s="21" t="s">
        <v>109</v>
      </c>
      <c r="C47" s="22" t="s">
        <v>66</v>
      </c>
      <c r="D47" s="23"/>
      <c r="E47" s="24"/>
      <c r="F47" s="25"/>
      <c r="G47" s="26"/>
      <c r="H47" s="26"/>
      <c r="I47" s="27"/>
      <c r="J47" s="28"/>
      <c r="K47" s="40">
        <f t="shared" si="0"/>
        <v>0</v>
      </c>
      <c r="L47" s="41">
        <f t="shared" si="1"/>
        <v>0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5.75" customHeight="1">
      <c r="A48" s="20">
        <v>244</v>
      </c>
      <c r="B48" s="21" t="s">
        <v>110</v>
      </c>
      <c r="C48" s="22" t="s">
        <v>66</v>
      </c>
      <c r="D48" s="23"/>
      <c r="E48" s="24"/>
      <c r="F48" s="25"/>
      <c r="G48" s="26"/>
      <c r="H48" s="26"/>
      <c r="I48" s="27"/>
      <c r="J48" s="28"/>
      <c r="K48" s="40">
        <f t="shared" si="0"/>
        <v>0</v>
      </c>
      <c r="L48" s="41">
        <f t="shared" si="1"/>
        <v>0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ht="15.75" customHeight="1">
      <c r="A49" s="20">
        <v>256</v>
      </c>
      <c r="B49" s="21" t="s">
        <v>111</v>
      </c>
      <c r="C49" s="22" t="s">
        <v>66</v>
      </c>
      <c r="D49" s="23"/>
      <c r="E49" s="24"/>
      <c r="F49" s="25"/>
      <c r="G49" s="26"/>
      <c r="H49" s="26"/>
      <c r="I49" s="27"/>
      <c r="J49" s="28"/>
      <c r="K49" s="40">
        <f t="shared" si="0"/>
        <v>0</v>
      </c>
      <c r="L49" s="41">
        <f t="shared" si="1"/>
        <v>0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5.75" customHeight="1">
      <c r="A50" s="20">
        <v>257</v>
      </c>
      <c r="B50" s="21" t="s">
        <v>112</v>
      </c>
      <c r="C50" s="22" t="s">
        <v>66</v>
      </c>
      <c r="D50" s="23"/>
      <c r="E50" s="24"/>
      <c r="F50" s="25"/>
      <c r="G50" s="26"/>
      <c r="H50" s="26"/>
      <c r="I50" s="27"/>
      <c r="J50" s="28"/>
      <c r="K50" s="40">
        <f t="shared" si="0"/>
        <v>0</v>
      </c>
      <c r="L50" s="41">
        <f t="shared" si="1"/>
        <v>0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ht="15.75" customHeight="1">
      <c r="A51" s="20">
        <v>258</v>
      </c>
      <c r="B51" s="21" t="s">
        <v>113</v>
      </c>
      <c r="C51" s="22" t="s">
        <v>66</v>
      </c>
      <c r="D51" s="23"/>
      <c r="E51" s="24"/>
      <c r="F51" s="25"/>
      <c r="G51" s="26"/>
      <c r="H51" s="26"/>
      <c r="I51" s="27"/>
      <c r="J51" s="28"/>
      <c r="K51" s="40">
        <f t="shared" si="0"/>
        <v>0</v>
      </c>
      <c r="L51" s="41">
        <f t="shared" si="1"/>
        <v>0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ht="15.75" customHeight="1">
      <c r="A52" s="20">
        <v>259</v>
      </c>
      <c r="B52" s="21" t="s">
        <v>114</v>
      </c>
      <c r="C52" s="22" t="s">
        <v>66</v>
      </c>
      <c r="D52" s="23"/>
      <c r="E52" s="24"/>
      <c r="F52" s="25"/>
      <c r="G52" s="26"/>
      <c r="H52" s="26"/>
      <c r="I52" s="27"/>
      <c r="J52" s="28"/>
      <c r="K52" s="40">
        <f t="shared" si="0"/>
        <v>0</v>
      </c>
      <c r="L52" s="41">
        <f t="shared" si="1"/>
        <v>0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5.75" customHeight="1">
      <c r="A53" s="20">
        <v>260</v>
      </c>
      <c r="B53" s="21" t="s">
        <v>115</v>
      </c>
      <c r="C53" s="22" t="s">
        <v>66</v>
      </c>
      <c r="D53" s="23"/>
      <c r="E53" s="24"/>
      <c r="F53" s="25"/>
      <c r="G53" s="26"/>
      <c r="H53" s="26"/>
      <c r="I53" s="27"/>
      <c r="J53" s="28"/>
      <c r="K53" s="40">
        <f t="shared" si="0"/>
        <v>0</v>
      </c>
      <c r="L53" s="41">
        <f t="shared" si="1"/>
        <v>0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5.75" customHeight="1">
      <c r="A54" s="20">
        <v>264</v>
      </c>
      <c r="B54" s="21" t="s">
        <v>116</v>
      </c>
      <c r="C54" s="22" t="s">
        <v>66</v>
      </c>
      <c r="D54" s="23"/>
      <c r="E54" s="24"/>
      <c r="F54" s="25"/>
      <c r="G54" s="26"/>
      <c r="H54" s="26"/>
      <c r="I54" s="27"/>
      <c r="J54" s="28"/>
      <c r="K54" s="40">
        <f t="shared" si="0"/>
        <v>0</v>
      </c>
      <c r="L54" s="41">
        <f t="shared" si="1"/>
        <v>0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15.75" customHeight="1">
      <c r="A55" s="20">
        <v>267</v>
      </c>
      <c r="B55" s="21" t="s">
        <v>117</v>
      </c>
      <c r="C55" s="22" t="s">
        <v>66</v>
      </c>
      <c r="D55" s="23"/>
      <c r="E55" s="24"/>
      <c r="F55" s="25"/>
      <c r="G55" s="26"/>
      <c r="H55" s="26"/>
      <c r="I55" s="27"/>
      <c r="J55" s="28"/>
      <c r="K55" s="40">
        <f t="shared" si="0"/>
        <v>0</v>
      </c>
      <c r="L55" s="41">
        <f t="shared" si="1"/>
        <v>0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ht="15.75" customHeight="1">
      <c r="A56" s="20">
        <v>273</v>
      </c>
      <c r="B56" s="21" t="s">
        <v>118</v>
      </c>
      <c r="C56" s="22" t="s">
        <v>66</v>
      </c>
      <c r="D56" s="23"/>
      <c r="E56" s="24"/>
      <c r="F56" s="25"/>
      <c r="G56" s="26"/>
      <c r="H56" s="26"/>
      <c r="I56" s="27"/>
      <c r="J56" s="28"/>
      <c r="K56" s="40">
        <f t="shared" si="0"/>
        <v>0</v>
      </c>
      <c r="L56" s="41">
        <f t="shared" si="1"/>
        <v>0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ht="15.75" customHeight="1">
      <c r="A57" s="20">
        <v>274</v>
      </c>
      <c r="B57" s="21" t="s">
        <v>119</v>
      </c>
      <c r="C57" s="22" t="s">
        <v>66</v>
      </c>
      <c r="D57" s="23"/>
      <c r="E57" s="24"/>
      <c r="F57" s="25"/>
      <c r="G57" s="26"/>
      <c r="H57" s="26"/>
      <c r="I57" s="27"/>
      <c r="J57" s="28"/>
      <c r="K57" s="40">
        <f t="shared" si="0"/>
        <v>0</v>
      </c>
      <c r="L57" s="41">
        <f t="shared" si="1"/>
        <v>0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ht="15.75" customHeight="1">
      <c r="A58" s="20">
        <v>279</v>
      </c>
      <c r="B58" s="21" t="s">
        <v>120</v>
      </c>
      <c r="C58" s="22" t="s">
        <v>66</v>
      </c>
      <c r="D58" s="23"/>
      <c r="E58" s="24"/>
      <c r="F58" s="25"/>
      <c r="G58" s="26"/>
      <c r="H58" s="26"/>
      <c r="I58" s="27"/>
      <c r="J58" s="28"/>
      <c r="K58" s="40">
        <f t="shared" si="0"/>
        <v>0</v>
      </c>
      <c r="L58" s="41">
        <f t="shared" si="1"/>
        <v>0</v>
      </c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ht="15.75" customHeight="1">
      <c r="A59" s="20">
        <v>280</v>
      </c>
      <c r="B59" s="21" t="s">
        <v>121</v>
      </c>
      <c r="C59" s="22" t="s">
        <v>66</v>
      </c>
      <c r="D59" s="23"/>
      <c r="E59" s="24"/>
      <c r="F59" s="25"/>
      <c r="G59" s="26"/>
      <c r="H59" s="26"/>
      <c r="I59" s="27"/>
      <c r="J59" s="28"/>
      <c r="K59" s="40">
        <f t="shared" si="0"/>
        <v>0</v>
      </c>
      <c r="L59" s="41">
        <f t="shared" si="1"/>
        <v>0</v>
      </c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ht="15.75" customHeight="1">
      <c r="A60" s="20">
        <v>281</v>
      </c>
      <c r="B60" s="21" t="s">
        <v>122</v>
      </c>
      <c r="C60" s="22" t="s">
        <v>66</v>
      </c>
      <c r="D60" s="23"/>
      <c r="E60" s="24"/>
      <c r="F60" s="25"/>
      <c r="G60" s="26"/>
      <c r="H60" s="26"/>
      <c r="I60" s="27"/>
      <c r="J60" s="28"/>
      <c r="K60" s="40">
        <f t="shared" si="0"/>
        <v>0</v>
      </c>
      <c r="L60" s="41">
        <f t="shared" si="1"/>
        <v>0</v>
      </c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ht="15.75" customHeight="1">
      <c r="A61" s="20">
        <v>282</v>
      </c>
      <c r="B61" s="21" t="s">
        <v>123</v>
      </c>
      <c r="C61" s="22" t="s">
        <v>66</v>
      </c>
      <c r="D61" s="23"/>
      <c r="E61" s="24"/>
      <c r="F61" s="25"/>
      <c r="G61" s="26"/>
      <c r="H61" s="26"/>
      <c r="I61" s="27"/>
      <c r="J61" s="28"/>
      <c r="K61" s="40">
        <f t="shared" si="0"/>
        <v>0</v>
      </c>
      <c r="L61" s="41">
        <f t="shared" si="1"/>
        <v>0</v>
      </c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ht="15.75" customHeight="1">
      <c r="A62" s="20">
        <v>283</v>
      </c>
      <c r="B62" s="21" t="s">
        <v>124</v>
      </c>
      <c r="C62" s="22" t="s">
        <v>66</v>
      </c>
      <c r="D62" s="23"/>
      <c r="E62" s="24"/>
      <c r="F62" s="25"/>
      <c r="G62" s="26"/>
      <c r="H62" s="26"/>
      <c r="I62" s="27"/>
      <c r="J62" s="28"/>
      <c r="K62" s="40">
        <f t="shared" si="0"/>
        <v>0</v>
      </c>
      <c r="L62" s="41">
        <f t="shared" si="1"/>
        <v>0</v>
      </c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ht="15.75" customHeight="1">
      <c r="A63" s="20">
        <v>284</v>
      </c>
      <c r="B63" s="21" t="s">
        <v>125</v>
      </c>
      <c r="C63" s="22" t="s">
        <v>66</v>
      </c>
      <c r="D63" s="23"/>
      <c r="E63" s="24"/>
      <c r="F63" s="25"/>
      <c r="G63" s="26"/>
      <c r="H63" s="26"/>
      <c r="I63" s="27"/>
      <c r="J63" s="28"/>
      <c r="K63" s="40">
        <f t="shared" si="0"/>
        <v>0</v>
      </c>
      <c r="L63" s="41">
        <f t="shared" si="1"/>
        <v>0</v>
      </c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ht="15.75" customHeight="1">
      <c r="A64" s="20">
        <v>285</v>
      </c>
      <c r="B64" s="21" t="s">
        <v>126</v>
      </c>
      <c r="C64" s="22" t="s">
        <v>66</v>
      </c>
      <c r="D64" s="23"/>
      <c r="E64" s="24"/>
      <c r="F64" s="25"/>
      <c r="G64" s="26"/>
      <c r="H64" s="26"/>
      <c r="I64" s="27"/>
      <c r="J64" s="28"/>
      <c r="K64" s="40">
        <f t="shared" si="0"/>
        <v>0</v>
      </c>
      <c r="L64" s="41">
        <f t="shared" si="1"/>
        <v>0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ht="15.75" customHeight="1">
      <c r="A65" s="20">
        <v>292</v>
      </c>
      <c r="B65" s="21" t="s">
        <v>63</v>
      </c>
      <c r="C65" s="22" t="s">
        <v>64</v>
      </c>
      <c r="D65" s="23"/>
      <c r="E65" s="24"/>
      <c r="F65" s="25"/>
      <c r="G65" s="26"/>
      <c r="H65" s="26"/>
      <c r="I65" s="27"/>
      <c r="J65" s="28"/>
      <c r="K65" s="40">
        <f t="shared" si="0"/>
        <v>0</v>
      </c>
      <c r="L65" s="41">
        <f t="shared" si="1"/>
        <v>0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ht="15.75" customHeight="1">
      <c r="A66" s="20">
        <v>448</v>
      </c>
      <c r="B66" s="21" t="s">
        <v>138</v>
      </c>
      <c r="C66" s="22" t="s">
        <v>139</v>
      </c>
      <c r="D66" s="23"/>
      <c r="E66" s="24"/>
      <c r="F66" s="25"/>
      <c r="G66" s="26"/>
      <c r="H66" s="26"/>
      <c r="I66" s="27"/>
      <c r="J66" s="28"/>
      <c r="K66" s="40">
        <f t="shared" si="0"/>
        <v>0</v>
      </c>
      <c r="L66" s="41">
        <f t="shared" si="1"/>
        <v>0</v>
      </c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ht="15.75" customHeight="1">
      <c r="A67" s="20">
        <v>451</v>
      </c>
      <c r="B67" s="21" t="s">
        <v>140</v>
      </c>
      <c r="C67" s="22" t="s">
        <v>139</v>
      </c>
      <c r="D67" s="23"/>
      <c r="E67" s="24"/>
      <c r="F67" s="25"/>
      <c r="G67" s="26"/>
      <c r="H67" s="26"/>
      <c r="I67" s="27"/>
      <c r="J67" s="28"/>
      <c r="K67" s="40">
        <f t="shared" si="0"/>
        <v>0</v>
      </c>
      <c r="L67" s="41">
        <f t="shared" si="1"/>
        <v>0</v>
      </c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20">
        <v>455</v>
      </c>
      <c r="B68" s="21" t="s">
        <v>141</v>
      </c>
      <c r="C68" s="22" t="s">
        <v>139</v>
      </c>
      <c r="D68" s="23"/>
      <c r="E68" s="24"/>
      <c r="F68" s="25"/>
      <c r="G68" s="26"/>
      <c r="H68" s="26"/>
      <c r="I68" s="27"/>
      <c r="J68" s="28"/>
      <c r="K68" s="40">
        <f t="shared" si="0"/>
        <v>0</v>
      </c>
      <c r="L68" s="41">
        <f t="shared" si="1"/>
        <v>0</v>
      </c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ht="15.75" customHeight="1">
      <c r="A69" s="20">
        <v>463</v>
      </c>
      <c r="B69" s="21" t="s">
        <v>142</v>
      </c>
      <c r="C69" s="22" t="s">
        <v>139</v>
      </c>
      <c r="D69" s="23"/>
      <c r="E69" s="24"/>
      <c r="F69" s="25"/>
      <c r="G69" s="26"/>
      <c r="H69" s="26"/>
      <c r="I69" s="27"/>
      <c r="J69" s="28"/>
      <c r="K69" s="40">
        <f t="shared" si="0"/>
        <v>0</v>
      </c>
      <c r="L69" s="41">
        <f t="shared" si="1"/>
        <v>0</v>
      </c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ht="15.75" customHeight="1">
      <c r="A70" s="20">
        <v>470</v>
      </c>
      <c r="B70" s="21" t="s">
        <v>143</v>
      </c>
      <c r="C70" s="22" t="s">
        <v>139</v>
      </c>
      <c r="D70" s="23"/>
      <c r="E70" s="24"/>
      <c r="F70" s="25"/>
      <c r="G70" s="26"/>
      <c r="H70" s="26"/>
      <c r="I70" s="27"/>
      <c r="J70" s="28"/>
      <c r="K70" s="40">
        <f t="shared" si="0"/>
        <v>0</v>
      </c>
      <c r="L70" s="41">
        <f t="shared" si="1"/>
        <v>0</v>
      </c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ht="15.75" customHeight="1">
      <c r="A71" s="20">
        <v>764</v>
      </c>
      <c r="B71" s="21" t="s">
        <v>150</v>
      </c>
      <c r="C71" s="22" t="s">
        <v>151</v>
      </c>
      <c r="D71" s="23"/>
      <c r="E71" s="24"/>
      <c r="F71" s="25"/>
      <c r="G71" s="26"/>
      <c r="H71" s="26"/>
      <c r="I71" s="27"/>
      <c r="J71" s="28"/>
      <c r="K71" s="40">
        <f t="shared" si="0"/>
        <v>0</v>
      </c>
      <c r="L71" s="41">
        <f t="shared" si="1"/>
        <v>0</v>
      </c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ht="15.75" customHeight="1">
      <c r="A72" s="20">
        <v>765</v>
      </c>
      <c r="B72" s="21" t="s">
        <v>152</v>
      </c>
      <c r="C72" s="22" t="s">
        <v>151</v>
      </c>
      <c r="D72" s="23"/>
      <c r="E72" s="24"/>
      <c r="F72" s="25"/>
      <c r="G72" s="26"/>
      <c r="H72" s="26"/>
      <c r="I72" s="27"/>
      <c r="J72" s="28"/>
      <c r="K72" s="40">
        <f t="shared" si="0"/>
        <v>0</v>
      </c>
      <c r="L72" s="41">
        <f t="shared" si="1"/>
        <v>0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ht="15.75" customHeight="1">
      <c r="A73" s="20">
        <v>768</v>
      </c>
      <c r="B73" s="21" t="s">
        <v>153</v>
      </c>
      <c r="C73" s="22" t="s">
        <v>151</v>
      </c>
      <c r="D73" s="23"/>
      <c r="E73" s="24"/>
      <c r="F73" s="25"/>
      <c r="G73" s="26"/>
      <c r="H73" s="26"/>
      <c r="I73" s="27"/>
      <c r="J73" s="28"/>
      <c r="K73" s="40">
        <f t="shared" si="0"/>
        <v>0</v>
      </c>
      <c r="L73" s="41">
        <f t="shared" si="1"/>
        <v>0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ht="15.75" customHeight="1">
      <c r="A74" s="20">
        <v>772</v>
      </c>
      <c r="B74" s="21" t="s">
        <v>154</v>
      </c>
      <c r="C74" s="22" t="s">
        <v>151</v>
      </c>
      <c r="D74" s="23"/>
      <c r="E74" s="24"/>
      <c r="F74" s="25"/>
      <c r="G74" s="26"/>
      <c r="H74" s="26"/>
      <c r="I74" s="27"/>
      <c r="J74" s="28"/>
      <c r="K74" s="40">
        <f t="shared" si="0"/>
        <v>0</v>
      </c>
      <c r="L74" s="41">
        <f t="shared" si="1"/>
        <v>0</v>
      </c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ht="15.75" customHeight="1">
      <c r="A75" s="20">
        <v>774</v>
      </c>
      <c r="B75" s="21" t="s">
        <v>155</v>
      </c>
      <c r="C75" s="22" t="s">
        <v>151</v>
      </c>
      <c r="D75" s="23"/>
      <c r="E75" s="24"/>
      <c r="F75" s="25"/>
      <c r="G75" s="26"/>
      <c r="H75" s="26"/>
      <c r="I75" s="27"/>
      <c r="J75" s="28"/>
      <c r="K75" s="40">
        <f t="shared" si="0"/>
        <v>0</v>
      </c>
      <c r="L75" s="41">
        <f t="shared" si="1"/>
        <v>0</v>
      </c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ht="15.75" customHeight="1">
      <c r="A76" s="20">
        <v>775</v>
      </c>
      <c r="B76" s="21" t="s">
        <v>156</v>
      </c>
      <c r="C76" s="22" t="s">
        <v>151</v>
      </c>
      <c r="D76" s="23"/>
      <c r="E76" s="24"/>
      <c r="F76" s="25"/>
      <c r="G76" s="26"/>
      <c r="H76" s="26"/>
      <c r="I76" s="27"/>
      <c r="J76" s="28"/>
      <c r="K76" s="40">
        <f t="shared" si="0"/>
        <v>0</v>
      </c>
      <c r="L76" s="41">
        <f t="shared" si="1"/>
        <v>0</v>
      </c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ht="15.75" customHeight="1">
      <c r="A77" s="20">
        <v>777</v>
      </c>
      <c r="B77" s="21" t="s">
        <v>157</v>
      </c>
      <c r="C77" s="22" t="s">
        <v>151</v>
      </c>
      <c r="D77" s="23"/>
      <c r="E77" s="24"/>
      <c r="F77" s="25"/>
      <c r="G77" s="26"/>
      <c r="H77" s="26"/>
      <c r="I77" s="27"/>
      <c r="J77" s="28"/>
      <c r="K77" s="40">
        <f t="shared" si="0"/>
        <v>0</v>
      </c>
      <c r="L77" s="41">
        <f t="shared" si="1"/>
        <v>0</v>
      </c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ht="15.75" customHeight="1">
      <c r="A78" s="20">
        <v>939</v>
      </c>
      <c r="B78" s="21" t="s">
        <v>25</v>
      </c>
      <c r="C78" s="22" t="s">
        <v>26</v>
      </c>
      <c r="D78" s="23"/>
      <c r="E78" s="24"/>
      <c r="F78" s="25"/>
      <c r="G78" s="26"/>
      <c r="H78" s="26"/>
      <c r="I78" s="27"/>
      <c r="J78" s="28"/>
      <c r="K78" s="40">
        <f t="shared" si="0"/>
        <v>0</v>
      </c>
      <c r="L78" s="41">
        <f t="shared" si="1"/>
        <v>0</v>
      </c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5.75" customHeight="1">
      <c r="A79" s="20">
        <v>981</v>
      </c>
      <c r="B79" s="21" t="s">
        <v>30</v>
      </c>
      <c r="C79" s="22" t="s">
        <v>31</v>
      </c>
      <c r="D79" s="23"/>
      <c r="E79" s="24"/>
      <c r="F79" s="25"/>
      <c r="G79" s="26"/>
      <c r="H79" s="26"/>
      <c r="I79" s="27"/>
      <c r="J79" s="28"/>
      <c r="K79" s="40">
        <f t="shared" si="0"/>
        <v>0</v>
      </c>
      <c r="L79" s="41">
        <f t="shared" si="1"/>
        <v>0</v>
      </c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ht="15.75" customHeight="1">
      <c r="A80" s="20">
        <v>982</v>
      </c>
      <c r="B80" s="21" t="s">
        <v>35</v>
      </c>
      <c r="C80" s="22" t="s">
        <v>31</v>
      </c>
      <c r="D80" s="23"/>
      <c r="E80" s="24"/>
      <c r="F80" s="25"/>
      <c r="G80" s="26"/>
      <c r="H80" s="26"/>
      <c r="I80" s="27"/>
      <c r="J80" s="28"/>
      <c r="K80" s="40">
        <f t="shared" si="0"/>
        <v>0</v>
      </c>
      <c r="L80" s="41">
        <f t="shared" si="1"/>
        <v>0</v>
      </c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ht="15.75" customHeight="1">
      <c r="A81" s="20">
        <v>983</v>
      </c>
      <c r="B81" s="21" t="s">
        <v>36</v>
      </c>
      <c r="C81" s="22" t="s">
        <v>31</v>
      </c>
      <c r="D81" s="23"/>
      <c r="E81" s="24"/>
      <c r="F81" s="25"/>
      <c r="G81" s="26"/>
      <c r="H81" s="26"/>
      <c r="I81" s="27"/>
      <c r="J81" s="28"/>
      <c r="K81" s="40">
        <f t="shared" si="0"/>
        <v>0</v>
      </c>
      <c r="L81" s="41">
        <f t="shared" si="1"/>
        <v>0</v>
      </c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5.75" customHeight="1">
      <c r="A82" s="20">
        <v>985</v>
      </c>
      <c r="B82" s="21" t="s">
        <v>38</v>
      </c>
      <c r="C82" s="22" t="s">
        <v>31</v>
      </c>
      <c r="D82" s="23"/>
      <c r="E82" s="24"/>
      <c r="F82" s="25"/>
      <c r="G82" s="26"/>
      <c r="H82" s="26"/>
      <c r="I82" s="27"/>
      <c r="J82" s="28"/>
      <c r="K82" s="40">
        <f t="shared" si="0"/>
        <v>0</v>
      </c>
      <c r="L82" s="41">
        <f t="shared" si="1"/>
        <v>0</v>
      </c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ht="15.75" customHeight="1">
      <c r="A83" s="20">
        <v>986</v>
      </c>
      <c r="B83" s="21" t="s">
        <v>39</v>
      </c>
      <c r="C83" s="22" t="s">
        <v>31</v>
      </c>
      <c r="D83" s="23"/>
      <c r="E83" s="24"/>
      <c r="F83" s="25"/>
      <c r="G83" s="26"/>
      <c r="H83" s="26"/>
      <c r="I83" s="27"/>
      <c r="J83" s="28"/>
      <c r="K83" s="40">
        <f t="shared" si="0"/>
        <v>0</v>
      </c>
      <c r="L83" s="41">
        <f t="shared" si="1"/>
        <v>0</v>
      </c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ht="15.75" customHeight="1">
      <c r="A84" s="20">
        <v>987</v>
      </c>
      <c r="B84" s="21" t="s">
        <v>40</v>
      </c>
      <c r="C84" s="22" t="s">
        <v>31</v>
      </c>
      <c r="D84" s="23"/>
      <c r="E84" s="24"/>
      <c r="F84" s="25"/>
      <c r="G84" s="26"/>
      <c r="H84" s="26"/>
      <c r="I84" s="27"/>
      <c r="J84" s="28"/>
      <c r="K84" s="40">
        <f t="shared" si="0"/>
        <v>0</v>
      </c>
      <c r="L84" s="41">
        <f t="shared" si="1"/>
        <v>0</v>
      </c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ht="15.75" customHeight="1">
      <c r="A85" s="20">
        <v>988</v>
      </c>
      <c r="B85" s="21" t="s">
        <v>42</v>
      </c>
      <c r="C85" s="22" t="s">
        <v>31</v>
      </c>
      <c r="D85" s="23"/>
      <c r="E85" s="24"/>
      <c r="F85" s="25"/>
      <c r="G85" s="26"/>
      <c r="H85" s="26"/>
      <c r="I85" s="27"/>
      <c r="J85" s="28"/>
      <c r="K85" s="40">
        <f t="shared" si="0"/>
        <v>0</v>
      </c>
      <c r="L85" s="41">
        <f t="shared" si="1"/>
        <v>0</v>
      </c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ht="15.75" customHeight="1">
      <c r="A86" s="20">
        <v>989</v>
      </c>
      <c r="B86" s="21" t="s">
        <v>43</v>
      </c>
      <c r="C86" s="22" t="s">
        <v>31</v>
      </c>
      <c r="D86" s="23"/>
      <c r="E86" s="24"/>
      <c r="F86" s="25"/>
      <c r="G86" s="26"/>
      <c r="H86" s="26"/>
      <c r="I86" s="27"/>
      <c r="J86" s="28"/>
      <c r="K86" s="40">
        <f t="shared" si="0"/>
        <v>0</v>
      </c>
      <c r="L86" s="41">
        <f t="shared" si="1"/>
        <v>0</v>
      </c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ht="15.75" customHeight="1">
      <c r="A87" s="20">
        <v>990</v>
      </c>
      <c r="B87" s="21" t="s">
        <v>44</v>
      </c>
      <c r="C87" s="22" t="s">
        <v>31</v>
      </c>
      <c r="D87" s="23"/>
      <c r="E87" s="24"/>
      <c r="F87" s="25"/>
      <c r="G87" s="26"/>
      <c r="H87" s="26"/>
      <c r="I87" s="27"/>
      <c r="J87" s="28"/>
      <c r="K87" s="40">
        <f t="shared" si="0"/>
        <v>0</v>
      </c>
      <c r="L87" s="41">
        <f t="shared" si="1"/>
        <v>0</v>
      </c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ht="15.75" customHeight="1">
      <c r="A88" s="20">
        <v>991</v>
      </c>
      <c r="B88" s="21" t="s">
        <v>46</v>
      </c>
      <c r="C88" s="22" t="s">
        <v>31</v>
      </c>
      <c r="D88" s="23"/>
      <c r="E88" s="24"/>
      <c r="F88" s="25"/>
      <c r="G88" s="26"/>
      <c r="H88" s="26"/>
      <c r="I88" s="27"/>
      <c r="J88" s="28"/>
      <c r="K88" s="40">
        <f t="shared" si="0"/>
        <v>0</v>
      </c>
      <c r="L88" s="41">
        <f t="shared" si="1"/>
        <v>0</v>
      </c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ht="15.75" customHeight="1">
      <c r="A89" s="20">
        <v>992</v>
      </c>
      <c r="B89" s="21" t="s">
        <v>47</v>
      </c>
      <c r="C89" s="22" t="s">
        <v>31</v>
      </c>
      <c r="D89" s="23"/>
      <c r="E89" s="24"/>
      <c r="F89" s="25"/>
      <c r="G89" s="26"/>
      <c r="H89" s="26"/>
      <c r="I89" s="27"/>
      <c r="J89" s="28"/>
      <c r="K89" s="40">
        <f t="shared" si="0"/>
        <v>0</v>
      </c>
      <c r="L89" s="41">
        <f t="shared" si="1"/>
        <v>0</v>
      </c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ht="15.75" customHeight="1">
      <c r="A90" s="20">
        <v>1004</v>
      </c>
      <c r="B90" s="21" t="s">
        <v>48</v>
      </c>
      <c r="C90" s="22" t="s">
        <v>31</v>
      </c>
      <c r="D90" s="23"/>
      <c r="E90" s="24"/>
      <c r="F90" s="25"/>
      <c r="G90" s="26"/>
      <c r="H90" s="26"/>
      <c r="I90" s="27"/>
      <c r="J90" s="28"/>
      <c r="K90" s="40">
        <f t="shared" si="0"/>
        <v>0</v>
      </c>
      <c r="L90" s="41">
        <f t="shared" si="1"/>
        <v>0</v>
      </c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ht="15.75" customHeight="1">
      <c r="A91" s="20">
        <v>1006</v>
      </c>
      <c r="B91" s="21" t="s">
        <v>49</v>
      </c>
      <c r="C91" s="22" t="s">
        <v>31</v>
      </c>
      <c r="D91" s="23"/>
      <c r="E91" s="24"/>
      <c r="F91" s="25"/>
      <c r="G91" s="26"/>
      <c r="H91" s="26"/>
      <c r="I91" s="27"/>
      <c r="J91" s="28"/>
      <c r="K91" s="40">
        <f t="shared" si="0"/>
        <v>0</v>
      </c>
      <c r="L91" s="41">
        <f t="shared" si="1"/>
        <v>0</v>
      </c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ht="15.75" customHeight="1">
      <c r="A92" s="20">
        <v>1007</v>
      </c>
      <c r="B92" s="21" t="s">
        <v>50</v>
      </c>
      <c r="C92" s="22" t="s">
        <v>31</v>
      </c>
      <c r="D92" s="23"/>
      <c r="E92" s="24"/>
      <c r="F92" s="25"/>
      <c r="G92" s="26"/>
      <c r="H92" s="26"/>
      <c r="I92" s="27"/>
      <c r="J92" s="28"/>
      <c r="K92" s="40">
        <f t="shared" si="0"/>
        <v>0</v>
      </c>
      <c r="L92" s="41">
        <f t="shared" si="1"/>
        <v>0</v>
      </c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ht="15.75" customHeight="1">
      <c r="A93" s="20">
        <v>1009</v>
      </c>
      <c r="B93" s="21" t="s">
        <v>51</v>
      </c>
      <c r="C93" s="22" t="s">
        <v>31</v>
      </c>
      <c r="D93" s="23"/>
      <c r="E93" s="24"/>
      <c r="F93" s="25"/>
      <c r="G93" s="26"/>
      <c r="H93" s="26"/>
      <c r="I93" s="27"/>
      <c r="J93" s="28"/>
      <c r="K93" s="40">
        <f t="shared" si="0"/>
        <v>0</v>
      </c>
      <c r="L93" s="41">
        <f t="shared" si="1"/>
        <v>0</v>
      </c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ht="15.75" customHeight="1">
      <c r="A94" s="20">
        <v>1021</v>
      </c>
      <c r="B94" s="21" t="s">
        <v>146</v>
      </c>
      <c r="C94" s="22" t="s">
        <v>147</v>
      </c>
      <c r="D94" s="23"/>
      <c r="E94" s="24"/>
      <c r="F94" s="25"/>
      <c r="G94" s="26"/>
      <c r="H94" s="26"/>
      <c r="I94" s="27"/>
      <c r="J94" s="28"/>
      <c r="K94" s="40">
        <f t="shared" si="0"/>
        <v>0</v>
      </c>
      <c r="L94" s="41">
        <f t="shared" si="1"/>
        <v>0</v>
      </c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ht="15.75" customHeight="1">
      <c r="A95" s="20">
        <v>1033</v>
      </c>
      <c r="B95" s="21" t="s">
        <v>148</v>
      </c>
      <c r="C95" s="22" t="s">
        <v>147</v>
      </c>
      <c r="D95" s="23"/>
      <c r="E95" s="24"/>
      <c r="F95" s="25"/>
      <c r="G95" s="26"/>
      <c r="H95" s="26"/>
      <c r="I95" s="27"/>
      <c r="J95" s="28"/>
      <c r="K95" s="40">
        <f t="shared" si="0"/>
        <v>0</v>
      </c>
      <c r="L95" s="41">
        <f t="shared" si="1"/>
        <v>0</v>
      </c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ht="15.75" customHeight="1">
      <c r="A96" s="20">
        <v>1034</v>
      </c>
      <c r="B96" s="21" t="s">
        <v>149</v>
      </c>
      <c r="C96" s="22" t="s">
        <v>147</v>
      </c>
      <c r="D96" s="23"/>
      <c r="E96" s="24"/>
      <c r="F96" s="25"/>
      <c r="G96" s="26"/>
      <c r="H96" s="26"/>
      <c r="I96" s="27"/>
      <c r="J96" s="28"/>
      <c r="K96" s="40">
        <f t="shared" si="0"/>
        <v>0</v>
      </c>
      <c r="L96" s="41">
        <f t="shared" si="1"/>
        <v>0</v>
      </c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ht="15.75" customHeight="1">
      <c r="A97" s="20">
        <v>1487</v>
      </c>
      <c r="B97" s="21" t="s">
        <v>159</v>
      </c>
      <c r="C97" s="22" t="s">
        <v>160</v>
      </c>
      <c r="D97" s="23"/>
      <c r="E97" s="24"/>
      <c r="F97" s="25"/>
      <c r="G97" s="26"/>
      <c r="H97" s="26"/>
      <c r="I97" s="27"/>
      <c r="J97" s="28"/>
      <c r="K97" s="40">
        <f t="shared" si="0"/>
        <v>0</v>
      </c>
      <c r="L97" s="41">
        <f t="shared" si="1"/>
        <v>0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ht="15.75" customHeight="1">
      <c r="A98" s="20">
        <v>1495</v>
      </c>
      <c r="B98" s="21" t="s">
        <v>158</v>
      </c>
      <c r="C98" s="22" t="s">
        <v>151</v>
      </c>
      <c r="D98" s="23"/>
      <c r="E98" s="24"/>
      <c r="F98" s="25"/>
      <c r="G98" s="26"/>
      <c r="H98" s="26"/>
      <c r="I98" s="27"/>
      <c r="J98" s="28"/>
      <c r="K98" s="40">
        <f t="shared" si="0"/>
        <v>0</v>
      </c>
      <c r="L98" s="41">
        <f t="shared" si="1"/>
        <v>0</v>
      </c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ht="15.75" customHeight="1">
      <c r="A99" s="20">
        <v>1506</v>
      </c>
      <c r="B99" s="21" t="s">
        <v>53</v>
      </c>
      <c r="C99" s="22" t="s">
        <v>31</v>
      </c>
      <c r="D99" s="23"/>
      <c r="E99" s="24"/>
      <c r="F99" s="25"/>
      <c r="G99" s="26"/>
      <c r="H99" s="26"/>
      <c r="I99" s="27"/>
      <c r="J99" s="28"/>
      <c r="K99" s="40">
        <f t="shared" si="0"/>
        <v>0</v>
      </c>
      <c r="L99" s="41">
        <f t="shared" si="1"/>
        <v>0</v>
      </c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ht="15.75" customHeight="1">
      <c r="A100" s="20">
        <v>1518</v>
      </c>
      <c r="B100" s="21" t="s">
        <v>127</v>
      </c>
      <c r="C100" s="22" t="s">
        <v>66</v>
      </c>
      <c r="D100" s="23"/>
      <c r="E100" s="24"/>
      <c r="F100" s="25"/>
      <c r="G100" s="26"/>
      <c r="H100" s="26"/>
      <c r="I100" s="27"/>
      <c r="J100" s="28"/>
      <c r="K100" s="40">
        <f t="shared" si="0"/>
        <v>0</v>
      </c>
      <c r="L100" s="41">
        <f t="shared" si="1"/>
        <v>0</v>
      </c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  <row r="101" spans="1:32" ht="15.75" customHeight="1">
      <c r="A101" s="20">
        <v>1573</v>
      </c>
      <c r="B101" s="21" t="s">
        <v>54</v>
      </c>
      <c r="C101" s="22" t="s">
        <v>31</v>
      </c>
      <c r="D101" s="23"/>
      <c r="E101" s="24"/>
      <c r="F101" s="25"/>
      <c r="G101" s="26"/>
      <c r="H101" s="26"/>
      <c r="I101" s="27"/>
      <c r="J101" s="28"/>
      <c r="K101" s="40">
        <f t="shared" si="0"/>
        <v>0</v>
      </c>
      <c r="L101" s="41">
        <f t="shared" si="1"/>
        <v>0</v>
      </c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</row>
    <row r="102" spans="1:32" ht="15.75" customHeight="1">
      <c r="A102" s="20">
        <v>1606</v>
      </c>
      <c r="B102" s="21" t="s">
        <v>128</v>
      </c>
      <c r="C102" s="22" t="s">
        <v>66</v>
      </c>
      <c r="D102" s="23"/>
      <c r="E102" s="24"/>
      <c r="F102" s="25"/>
      <c r="G102" s="26"/>
      <c r="H102" s="26"/>
      <c r="I102" s="27"/>
      <c r="J102" s="28"/>
      <c r="K102" s="40">
        <f t="shared" si="0"/>
        <v>0</v>
      </c>
      <c r="L102" s="41">
        <f t="shared" si="1"/>
        <v>0</v>
      </c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</row>
    <row r="103" spans="1:32" ht="15.75" customHeight="1">
      <c r="A103" s="20">
        <v>1626</v>
      </c>
      <c r="B103" s="21" t="s">
        <v>129</v>
      </c>
      <c r="C103" s="22" t="s">
        <v>66</v>
      </c>
      <c r="D103" s="23"/>
      <c r="E103" s="24"/>
      <c r="F103" s="25"/>
      <c r="G103" s="26"/>
      <c r="H103" s="26"/>
      <c r="I103" s="27"/>
      <c r="J103" s="28"/>
      <c r="K103" s="40">
        <f t="shared" si="0"/>
        <v>0</v>
      </c>
      <c r="L103" s="41">
        <f t="shared" si="1"/>
        <v>0</v>
      </c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</row>
    <row r="104" spans="1:32" ht="15.75" customHeight="1">
      <c r="A104" s="20">
        <v>1628</v>
      </c>
      <c r="B104" s="21" t="s">
        <v>130</v>
      </c>
      <c r="C104" s="22" t="s">
        <v>66</v>
      </c>
      <c r="D104" s="23"/>
      <c r="E104" s="24"/>
      <c r="F104" s="25"/>
      <c r="G104" s="26"/>
      <c r="H104" s="26"/>
      <c r="I104" s="27"/>
      <c r="J104" s="28"/>
      <c r="K104" s="40">
        <f t="shared" si="0"/>
        <v>0</v>
      </c>
      <c r="L104" s="41">
        <f t="shared" si="1"/>
        <v>0</v>
      </c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</row>
    <row r="105" spans="1:32" ht="15.75" customHeight="1">
      <c r="A105" s="20">
        <v>1633</v>
      </c>
      <c r="B105" s="21" t="s">
        <v>131</v>
      </c>
      <c r="C105" s="22" t="s">
        <v>66</v>
      </c>
      <c r="D105" s="23"/>
      <c r="E105" s="24"/>
      <c r="F105" s="25"/>
      <c r="G105" s="26"/>
      <c r="H105" s="26"/>
      <c r="I105" s="27"/>
      <c r="J105" s="28"/>
      <c r="K105" s="40">
        <f t="shared" si="0"/>
        <v>0</v>
      </c>
      <c r="L105" s="41">
        <f t="shared" si="1"/>
        <v>0</v>
      </c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</row>
    <row r="106" spans="1:32" ht="15.75" customHeight="1">
      <c r="A106" s="20">
        <v>1635</v>
      </c>
      <c r="B106" s="21" t="s">
        <v>132</v>
      </c>
      <c r="C106" s="22" t="s">
        <v>66</v>
      </c>
      <c r="D106" s="23"/>
      <c r="E106" s="24"/>
      <c r="F106" s="25"/>
      <c r="G106" s="26"/>
      <c r="H106" s="26"/>
      <c r="I106" s="27"/>
      <c r="J106" s="28"/>
      <c r="K106" s="40">
        <f t="shared" si="0"/>
        <v>0</v>
      </c>
      <c r="L106" s="41">
        <f t="shared" si="1"/>
        <v>0</v>
      </c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</row>
    <row r="107" spans="1:32" ht="15.75" customHeight="1">
      <c r="A107" s="20">
        <v>1730</v>
      </c>
      <c r="B107" s="21" t="s">
        <v>55</v>
      </c>
      <c r="C107" s="22" t="s">
        <v>31</v>
      </c>
      <c r="D107" s="23"/>
      <c r="E107" s="24"/>
      <c r="F107" s="25"/>
      <c r="G107" s="26"/>
      <c r="H107" s="26"/>
      <c r="I107" s="27"/>
      <c r="J107" s="28"/>
      <c r="K107" s="40">
        <f t="shared" si="0"/>
        <v>0</v>
      </c>
      <c r="L107" s="41">
        <f t="shared" si="1"/>
        <v>0</v>
      </c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</row>
    <row r="108" spans="1:32" ht="15.75" customHeight="1">
      <c r="A108" s="20">
        <v>1732</v>
      </c>
      <c r="B108" s="21" t="s">
        <v>56</v>
      </c>
      <c r="C108" s="22" t="s">
        <v>31</v>
      </c>
      <c r="D108" s="23"/>
      <c r="E108" s="24"/>
      <c r="F108" s="25"/>
      <c r="G108" s="26"/>
      <c r="H108" s="26"/>
      <c r="I108" s="27"/>
      <c r="J108" s="28"/>
      <c r="K108" s="40">
        <f t="shared" si="0"/>
        <v>0</v>
      </c>
      <c r="L108" s="41">
        <f t="shared" si="1"/>
        <v>0</v>
      </c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</row>
    <row r="109" spans="1:32" ht="15.75" customHeight="1">
      <c r="A109" s="20">
        <v>1733</v>
      </c>
      <c r="B109" s="21" t="s">
        <v>57</v>
      </c>
      <c r="C109" s="22" t="s">
        <v>31</v>
      </c>
      <c r="D109" s="23"/>
      <c r="E109" s="24"/>
      <c r="F109" s="25"/>
      <c r="G109" s="26"/>
      <c r="H109" s="26"/>
      <c r="I109" s="27"/>
      <c r="J109" s="28"/>
      <c r="K109" s="40">
        <f t="shared" si="0"/>
        <v>0</v>
      </c>
      <c r="L109" s="41">
        <f t="shared" si="1"/>
        <v>0</v>
      </c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</row>
    <row r="110" spans="1:32" ht="15.75" customHeight="1">
      <c r="A110" s="20">
        <v>1735</v>
      </c>
      <c r="B110" s="21" t="s">
        <v>58</v>
      </c>
      <c r="C110" s="22" t="s">
        <v>31</v>
      </c>
      <c r="D110" s="23"/>
      <c r="E110" s="24"/>
      <c r="F110" s="25"/>
      <c r="G110" s="54"/>
      <c r="H110" s="54"/>
      <c r="I110" s="55"/>
      <c r="J110" s="28"/>
      <c r="K110" s="57">
        <f t="shared" si="0"/>
        <v>0</v>
      </c>
      <c r="L110" s="58">
        <f t="shared" si="1"/>
        <v>0</v>
      </c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</row>
    <row r="111" spans="1:32" ht="15.75" customHeight="1">
      <c r="A111" s="20">
        <v>1736</v>
      </c>
      <c r="B111" s="21" t="s">
        <v>59</v>
      </c>
      <c r="C111" s="22" t="s">
        <v>31</v>
      </c>
      <c r="D111" s="23"/>
      <c r="E111" s="24"/>
      <c r="F111" s="25"/>
      <c r="G111" s="26"/>
      <c r="H111" s="26"/>
      <c r="I111" s="27"/>
      <c r="J111" s="28"/>
      <c r="K111" s="40">
        <f t="shared" si="0"/>
        <v>0</v>
      </c>
      <c r="L111" s="41">
        <f t="shared" si="1"/>
        <v>0</v>
      </c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</row>
    <row r="112" spans="1:32" ht="15.75" customHeight="1">
      <c r="A112" s="20">
        <v>1810</v>
      </c>
      <c r="B112" s="21" t="s">
        <v>133</v>
      </c>
      <c r="C112" s="22" t="s">
        <v>66</v>
      </c>
      <c r="D112" s="23"/>
      <c r="E112" s="24"/>
      <c r="F112" s="25"/>
      <c r="G112" s="26"/>
      <c r="H112" s="26"/>
      <c r="I112" s="27"/>
      <c r="J112" s="28"/>
      <c r="K112" s="40">
        <f t="shared" si="0"/>
        <v>0</v>
      </c>
      <c r="L112" s="41">
        <f t="shared" si="1"/>
        <v>0</v>
      </c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</row>
    <row r="113" spans="1:32" ht="15.75" customHeight="1">
      <c r="A113" s="20">
        <v>1899</v>
      </c>
      <c r="B113" s="21" t="s">
        <v>144</v>
      </c>
      <c r="C113" s="22" t="s">
        <v>139</v>
      </c>
      <c r="D113" s="23"/>
      <c r="E113" s="24"/>
      <c r="F113" s="25"/>
      <c r="G113" s="26"/>
      <c r="H113" s="26"/>
      <c r="I113" s="27"/>
      <c r="J113" s="28"/>
      <c r="K113" s="40">
        <f t="shared" si="0"/>
        <v>0</v>
      </c>
      <c r="L113" s="41">
        <f t="shared" si="1"/>
        <v>0</v>
      </c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</row>
    <row r="114" spans="1:32" ht="15.75" customHeight="1">
      <c r="A114" s="20">
        <v>1901</v>
      </c>
      <c r="B114" s="21" t="s">
        <v>145</v>
      </c>
      <c r="C114" s="22" t="s">
        <v>139</v>
      </c>
      <c r="D114" s="23"/>
      <c r="E114" s="24"/>
      <c r="F114" s="25"/>
      <c r="G114" s="26"/>
      <c r="H114" s="26"/>
      <c r="I114" s="27"/>
      <c r="J114" s="28"/>
      <c r="K114" s="40">
        <f t="shared" si="0"/>
        <v>0</v>
      </c>
      <c r="L114" s="41">
        <f t="shared" si="1"/>
        <v>0</v>
      </c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</row>
    <row r="115" spans="1:32" ht="15.75" customHeight="1">
      <c r="A115" s="20">
        <v>1977</v>
      </c>
      <c r="B115" s="21" t="s">
        <v>61</v>
      </c>
      <c r="C115" s="22" t="s">
        <v>31</v>
      </c>
      <c r="D115" s="23"/>
      <c r="E115" s="24"/>
      <c r="F115" s="25"/>
      <c r="G115" s="26"/>
      <c r="H115" s="26"/>
      <c r="I115" s="27"/>
      <c r="J115" s="28"/>
      <c r="K115" s="40">
        <f t="shared" si="0"/>
        <v>0</v>
      </c>
      <c r="L115" s="41">
        <f t="shared" si="1"/>
        <v>0</v>
      </c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</row>
    <row r="116" spans="1:32" ht="15.75" customHeight="1">
      <c r="A116" s="20">
        <v>3131</v>
      </c>
      <c r="B116" s="21" t="s">
        <v>134</v>
      </c>
      <c r="C116" s="22" t="s">
        <v>66</v>
      </c>
      <c r="D116" s="23"/>
      <c r="E116" s="24"/>
      <c r="F116" s="25"/>
      <c r="G116" s="26"/>
      <c r="H116" s="26"/>
      <c r="I116" s="27"/>
      <c r="J116" s="28"/>
      <c r="K116" s="40">
        <f t="shared" si="0"/>
        <v>0</v>
      </c>
      <c r="L116" s="41">
        <f t="shared" si="1"/>
        <v>0</v>
      </c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</row>
    <row r="117" spans="1:32" ht="15.75" customHeight="1">
      <c r="A117" s="20">
        <v>3132</v>
      </c>
      <c r="B117" s="21" t="s">
        <v>135</v>
      </c>
      <c r="C117" s="22" t="s">
        <v>66</v>
      </c>
      <c r="D117" s="23"/>
      <c r="E117" s="24"/>
      <c r="F117" s="25"/>
      <c r="G117" s="26"/>
      <c r="H117" s="26"/>
      <c r="I117" s="27"/>
      <c r="J117" s="28"/>
      <c r="K117" s="40">
        <f t="shared" si="0"/>
        <v>0</v>
      </c>
      <c r="L117" s="41">
        <f t="shared" si="1"/>
        <v>0</v>
      </c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</row>
    <row r="118" spans="1:32" ht="15.75" customHeight="1">
      <c r="A118" s="20">
        <v>3133</v>
      </c>
      <c r="B118" s="21" t="s">
        <v>136</v>
      </c>
      <c r="C118" s="22" t="s">
        <v>66</v>
      </c>
      <c r="D118" s="23"/>
      <c r="E118" s="24"/>
      <c r="F118" s="25"/>
      <c r="G118" s="26"/>
      <c r="H118" s="26"/>
      <c r="I118" s="27"/>
      <c r="J118" s="28"/>
      <c r="K118" s="40">
        <f t="shared" si="0"/>
        <v>0</v>
      </c>
      <c r="L118" s="41">
        <f t="shared" si="1"/>
        <v>0</v>
      </c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</row>
    <row r="119" spans="1:32" ht="52.5" customHeight="1">
      <c r="A119" s="20">
        <v>3134</v>
      </c>
      <c r="B119" s="21" t="s">
        <v>137</v>
      </c>
      <c r="C119" s="22" t="s">
        <v>66</v>
      </c>
      <c r="D119" s="23"/>
      <c r="E119" s="24"/>
      <c r="F119" s="25"/>
      <c r="G119" s="26"/>
      <c r="H119" s="26"/>
      <c r="I119" s="27"/>
      <c r="J119" s="28"/>
      <c r="K119" s="40">
        <f t="shared" si="0"/>
        <v>0</v>
      </c>
      <c r="L119" s="41">
        <f t="shared" si="1"/>
        <v>0</v>
      </c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</row>
    <row r="120" spans="1:32" ht="15.75" customHeight="1">
      <c r="A120" s="59">
        <v>3182</v>
      </c>
      <c r="B120" s="60" t="s">
        <v>62</v>
      </c>
      <c r="C120" s="61" t="s">
        <v>31</v>
      </c>
      <c r="D120" s="62"/>
      <c r="E120" s="63"/>
      <c r="F120" s="64"/>
      <c r="G120" s="65"/>
      <c r="H120" s="65"/>
      <c r="I120" s="66"/>
      <c r="J120" s="67"/>
      <c r="K120" s="68">
        <f t="shared" si="0"/>
        <v>0</v>
      </c>
      <c r="L120" s="69">
        <f t="shared" si="1"/>
        <v>0</v>
      </c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</row>
    <row r="121" spans="1:32" ht="11.25" customHeight="1">
      <c r="A121" s="7"/>
      <c r="B121" s="8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</row>
    <row r="122" spans="1:32" ht="15.75" customHeight="1">
      <c r="A122" s="7"/>
      <c r="B122" s="8"/>
      <c r="C122" s="7"/>
      <c r="D122" s="7"/>
      <c r="E122" s="7"/>
      <c r="F122" s="7"/>
      <c r="G122" s="29" t="s">
        <v>27</v>
      </c>
      <c r="H122" s="30">
        <f t="shared" ref="H122:L122" si="2">SUM(H4:H120)</f>
        <v>0</v>
      </c>
      <c r="I122" s="30">
        <f t="shared" si="2"/>
        <v>0</v>
      </c>
      <c r="J122" s="30">
        <f t="shared" si="2"/>
        <v>0</v>
      </c>
      <c r="K122" s="30">
        <f t="shared" si="2"/>
        <v>0</v>
      </c>
      <c r="L122" s="31">
        <f t="shared" si="2"/>
        <v>0</v>
      </c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</row>
  </sheetData>
  <autoFilter ref="A3:L3" xr:uid="{00000000-0009-0000-0000-000009000000}"/>
  <mergeCells count="4">
    <mergeCell ref="A2:C2"/>
    <mergeCell ref="D2:E2"/>
    <mergeCell ref="K2:L2"/>
    <mergeCell ref="F2:J2"/>
  </mergeCell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900-000000000000}">
          <x14:formula1>
            <xm:f>Plan1!$A$1:$A$14</xm:f>
          </x14:formula1>
          <xm:sqref>F4:F120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100"/>
  <sheetViews>
    <sheetView workbookViewId="0"/>
  </sheetViews>
  <sheetFormatPr defaultColWidth="14.42578125" defaultRowHeight="15" customHeight="1"/>
  <cols>
    <col min="1" max="1" width="26.7109375" customWidth="1"/>
    <col min="2" max="11" width="8.7109375" customWidth="1"/>
  </cols>
  <sheetData>
    <row r="1" spans="1:1">
      <c r="A1" t="s">
        <v>34</v>
      </c>
    </row>
    <row r="2" spans="1:1">
      <c r="A2" t="s">
        <v>162</v>
      </c>
    </row>
    <row r="3" spans="1:1">
      <c r="A3" t="s">
        <v>163</v>
      </c>
    </row>
    <row r="4" spans="1:1">
      <c r="A4" t="s">
        <v>164</v>
      </c>
    </row>
    <row r="5" spans="1:1">
      <c r="A5" t="s">
        <v>165</v>
      </c>
    </row>
    <row r="6" spans="1:1">
      <c r="A6" t="s">
        <v>166</v>
      </c>
    </row>
    <row r="7" spans="1:1">
      <c r="A7" t="s">
        <v>32</v>
      </c>
    </row>
    <row r="8" spans="1:1">
      <c r="A8" t="s">
        <v>167</v>
      </c>
    </row>
    <row r="9" spans="1:1">
      <c r="A9" t="s">
        <v>168</v>
      </c>
    </row>
    <row r="10" spans="1:1">
      <c r="A10" t="s">
        <v>169</v>
      </c>
    </row>
    <row r="11" spans="1:1">
      <c r="A11" t="s">
        <v>170</v>
      </c>
    </row>
    <row r="12" spans="1:1">
      <c r="A12" t="s">
        <v>171</v>
      </c>
    </row>
    <row r="13" spans="1:1">
      <c r="A13" t="s">
        <v>172</v>
      </c>
    </row>
    <row r="14" spans="1:1">
      <c r="A14" s="7" t="s">
        <v>33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511811024" right="0.511811024" top="0.78740157499999996" bottom="0.78740157499999996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7F19611B8E09E43A8C6532B10354896" ma:contentTypeVersion="10" ma:contentTypeDescription="Crear nuevo documento." ma:contentTypeScope="" ma:versionID="982621d23aada6e1d5622c2f6b457fff">
  <xsd:schema xmlns:xsd="http://www.w3.org/2001/XMLSchema" xmlns:xs="http://www.w3.org/2001/XMLSchema" xmlns:p="http://schemas.microsoft.com/office/2006/metadata/properties" xmlns:ns2="342bd628-fc96-4e47-ae5d-4487c1301def" xmlns:ns3="7eab00d3-3bba-4004-a7bd-b8bfd0e7c38a" targetNamespace="http://schemas.microsoft.com/office/2006/metadata/properties" ma:root="true" ma:fieldsID="d49ef5d495306b5f899349f56cb1001a" ns2:_="" ns3:_="">
    <xsd:import namespace="342bd628-fc96-4e47-ae5d-4487c1301def"/>
    <xsd:import namespace="7eab00d3-3bba-4004-a7bd-b8bfd0e7c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2bd628-fc96-4e47-ae5d-4487c1301de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ab00d3-3bba-4004-a7bd-b8bfd0e7c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87DDCD-D219-41B3-BFAE-8F01031257BB}"/>
</file>

<file path=customXml/itemProps2.xml><?xml version="1.0" encoding="utf-8"?>
<ds:datastoreItem xmlns:ds="http://schemas.openxmlformats.org/officeDocument/2006/customXml" ds:itemID="{CB5795A6-4017-4FAC-9E2D-090DFE9DB0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747248-3334-4481-9611-DD2AE491DF6E}">
  <ds:schemaRefs>
    <ds:schemaRef ds:uri="http://purl.org/dc/dcmitype/"/>
    <ds:schemaRef ds:uri="http://purl.org/dc/terms/"/>
    <ds:schemaRef ds:uri="7eab00d3-3bba-4004-a7bd-b8bfd0e7c38a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342bd628-fc96-4e47-ae5d-4487c1301def"/>
    <ds:schemaRef ds:uri="http://schemas.microsoft.com/office/2006/metadata/properties"/>
    <ds:schemaRef ds:uri="http://purl.org/dc/elements/1.1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13</vt:i4>
      </vt:variant>
    </vt:vector>
  </HeadingPairs>
  <TitlesOfParts>
    <vt:vector size="17" baseType="lpstr">
      <vt:lpstr>Instruções</vt:lpstr>
      <vt:lpstr>Contrapartida_AM</vt:lpstr>
      <vt:lpstr>Contrapartida_2018</vt:lpstr>
      <vt:lpstr>Plan1</vt:lpstr>
      <vt:lpstr>Contrapartida_2018!__xlnm__FilterDatabase</vt:lpstr>
      <vt:lpstr>Contrapartida_AM!__xlnm__FilterDatabase</vt:lpstr>
      <vt:lpstr>Contrapartida_2018!__xlnm__FilterDatabase_0</vt:lpstr>
      <vt:lpstr>Contrapartida_AM!__xlnm__FilterDatabase_0</vt:lpstr>
      <vt:lpstr>Contrapartida_2018!__xlnm__FilterDatabase_0_0</vt:lpstr>
      <vt:lpstr>Contrapartida_AM!__xlnm__FilterDatabase_0_0</vt:lpstr>
      <vt:lpstr>Contrapartida_2018!_FilterDatabase_0</vt:lpstr>
      <vt:lpstr>Contrapartida_AM!_FilterDatabase_0</vt:lpstr>
      <vt:lpstr>Contrapartida_2018!_FilterDatabase_0_0</vt:lpstr>
      <vt:lpstr>Contrapartida_AM!_FilterDatabase_0_0</vt:lpstr>
      <vt:lpstr>Contrapartida_2018!_FilterDatabase_0_0_0</vt:lpstr>
      <vt:lpstr>Contrapartida_AM!_FilterDatabase_0_0_0</vt:lpstr>
      <vt:lpstr>FonteRecurso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32022738845</dc:creator>
  <cp:lastModifiedBy>Renata Gatti</cp:lastModifiedBy>
  <cp:lastPrinted>2021-12-20T18:18:12Z</cp:lastPrinted>
  <dcterms:created xsi:type="dcterms:W3CDTF">2016-02-04T13:19:17Z</dcterms:created>
  <dcterms:modified xsi:type="dcterms:W3CDTF">2022-01-06T13:22:25Z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0x010100F7F19611B8E09E43A8C6532B10354896</vt:lpwstr>
  </property>
</Properties>
</file>